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G:\_FORMATION\0. Management formation\1. Comptabilité département\10. Coûts financement subvention formation\Dossier prix\"/>
    </mc:Choice>
  </mc:AlternateContent>
  <xr:revisionPtr revIDLastSave="0" documentId="13_ncr:1_{06C67161-05D9-47D8-8E81-783731DE1033}" xr6:coauthVersionLast="47" xr6:coauthVersionMax="47" xr10:uidLastSave="{00000000-0000-0000-0000-000000000000}"/>
  <bookViews>
    <workbookView xWindow="-110" yWindow="-110" windowWidth="38620" windowHeight="21100" tabRatio="791" xr2:uid="{00000000-000D-0000-FFFF-FFFF00000000}"/>
  </bookViews>
  <sheets>
    <sheet name="Marche à suivre" sheetId="12" r:id="rId1"/>
    <sheet name="Simulation_CPROJ" sheetId="7" r:id="rId2"/>
    <sheet name="Simulation_MME" sheetId="8" r:id="rId3"/>
    <sheet name="Simulation_CECH" sheetId="9" r:id="rId4"/>
    <sheet name="Simulation_CMCH" sheetId="10" r:id="rId5"/>
    <sheet name="Simulation_MCH" sheetId="11" r:id="rId6"/>
  </sheets>
  <definedNames>
    <definedName name="_xlnm.Print_Area" localSheetId="0">'Marche à suivre'!$A$1:$F$40</definedName>
    <definedName name="_xlnm.Print_Area" localSheetId="3">Simulation_CECH!$A$1:$F$37</definedName>
    <definedName name="_xlnm.Print_Area" localSheetId="4">Simulation_CMCH!$A$1:$F$39</definedName>
    <definedName name="_xlnm.Print_Area" localSheetId="1">Simulation_CPROJ!$A$1:$F$40</definedName>
    <definedName name="_xlnm.Print_Area" localSheetId="5">Simulation_MCH!$A$1:$F$38</definedName>
    <definedName name="_xlnm.Print_Area" localSheetId="2">Simulation_MME!$A$1:$F$39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2" l="1"/>
  <c r="C16" i="12"/>
  <c r="C18" i="12" l="1"/>
  <c r="C21" i="12" s="1"/>
  <c r="C14" i="11"/>
  <c r="C11" i="11"/>
  <c r="C14" i="10"/>
  <c r="C17" i="10" s="1"/>
  <c r="C12" i="9"/>
  <c r="C20" i="12" l="1"/>
  <c r="C22" i="12" s="1"/>
  <c r="C30" i="12" s="1"/>
  <c r="C13" i="11"/>
  <c r="C15" i="11" s="1"/>
  <c r="C23" i="11" s="1"/>
  <c r="C16" i="10"/>
  <c r="C18" i="10" s="1"/>
  <c r="C26" i="10" s="1"/>
  <c r="C14" i="9"/>
  <c r="C15" i="9"/>
  <c r="C16" i="9" l="1"/>
  <c r="C24" i="9" s="1"/>
  <c r="C16" i="8" l="1"/>
  <c r="C15" i="8"/>
  <c r="C17" i="7"/>
  <c r="C16" i="7"/>
  <c r="C17" i="8" l="1"/>
  <c r="C20" i="8" s="1"/>
  <c r="C18" i="7"/>
  <c r="C20" i="7" s="1"/>
  <c r="C19" i="8" l="1"/>
  <c r="C21" i="8" s="1"/>
  <c r="C29" i="8" s="1"/>
  <c r="C21" i="7"/>
  <c r="C22" i="7" l="1"/>
  <c r="C30" i="7" s="1"/>
</calcChain>
</file>

<file path=xl/sharedStrings.xml><?xml version="1.0" encoding="utf-8"?>
<sst xmlns="http://schemas.openxmlformats.org/spreadsheetml/2006/main" count="305" uniqueCount="76">
  <si>
    <t>Cours</t>
  </si>
  <si>
    <t>FRECEM</t>
  </si>
  <si>
    <t>EP CPROJ</t>
  </si>
  <si>
    <t>EPS MME</t>
  </si>
  <si>
    <t>EDC -
Tolochenaz</t>
  </si>
  <si>
    <t>Centre</t>
  </si>
  <si>
    <t>GF</t>
  </si>
  <si>
    <t>GR</t>
  </si>
  <si>
    <t>GM</t>
  </si>
  <si>
    <t>GP</t>
  </si>
  <si>
    <t>Total cours</t>
  </si>
  <si>
    <t>CC</t>
  </si>
  <si>
    <t>CEB</t>
  </si>
  <si>
    <t>CEA</t>
  </si>
  <si>
    <t>GF-GR</t>
  </si>
  <si>
    <t xml:space="preserve">SEFRI Subvention </t>
  </si>
  <si>
    <t xml:space="preserve">Association </t>
  </si>
  <si>
    <t xml:space="preserve">Autre </t>
  </si>
  <si>
    <t>Total candidats</t>
  </si>
  <si>
    <t>Total formation</t>
  </si>
  <si>
    <t>Examen</t>
  </si>
  <si>
    <t xml:space="preserve">Total examens </t>
  </si>
  <si>
    <t>Total module</t>
  </si>
  <si>
    <t>Information</t>
  </si>
  <si>
    <t>Déduction membre (employeur)</t>
  </si>
  <si>
    <t>Total intermédiaire</t>
  </si>
  <si>
    <t>CECH 01</t>
  </si>
  <si>
    <t>CECH 02</t>
  </si>
  <si>
    <t>CMCH 01</t>
  </si>
  <si>
    <t>CMCH 02</t>
  </si>
  <si>
    <t>CMCH 03</t>
  </si>
  <si>
    <t>CMCH 04</t>
  </si>
  <si>
    <t>CECH</t>
  </si>
  <si>
    <t>Montant à la charge de l'étudiant</t>
  </si>
  <si>
    <t>Cours*</t>
  </si>
  <si>
    <t xml:space="preserve"> Autre aide (de l'employeur, famille, banque, etc) </t>
  </si>
  <si>
    <t xml:space="preserve">Diplôme fédéral de maître menuisier·ère - ébéniste </t>
  </si>
  <si>
    <t xml:space="preserve">Brevet fédéral de chef·fe de projet en menuiserie et ébénisterie </t>
  </si>
  <si>
    <t>-Dans certains cas, il existe des indemnisations journalières pour les pertes de salaires</t>
  </si>
  <si>
    <t>Autres formes d'aides</t>
  </si>
  <si>
    <t>Déduction/aide du fonds professionnelle</t>
  </si>
  <si>
    <t> Déduction/aide du fonds paritaire</t>
  </si>
  <si>
    <t xml:space="preserve">Fonds paritaire </t>
  </si>
  <si>
    <t>Fonds pro</t>
  </si>
  <si>
    <t xml:space="preserve">Déduction/aide du fonds professionnelle </t>
  </si>
  <si>
    <t>Brevet fédéral de chef·fe d'équipe charpentier·ère</t>
  </si>
  <si>
    <t>* Les prix des cours sont indicatifs et relève de la compétence des centres de formations</t>
  </si>
  <si>
    <t>Calcul des subventions et aides pour la formation professionnelle supérieure</t>
  </si>
  <si>
    <t>Brevet fédéral de contremaître charpentier·ère</t>
  </si>
  <si>
    <t>MCH 02</t>
  </si>
  <si>
    <t>Chef de projet ME-EB - 950 périodes (environ)</t>
  </si>
  <si>
    <t>Examen fédéral non subventionné par le SEFRI</t>
  </si>
  <si>
    <t>Module - montant subventionné par le SEFRI</t>
  </si>
  <si>
    <t>50% des cours préparatoire mais maximum CHF 9'500 (uniquement sur les cours et examens modulaires)</t>
  </si>
  <si>
    <t>Total moins les subventions du SEFRI</t>
  </si>
  <si>
    <t>Maître ME-EB - 749 périodes (environ)</t>
  </si>
  <si>
    <t>50% des cours préparatoire mais maximum CHF 10'500 (uniquement sur les cours et examens modulaires)</t>
  </si>
  <si>
    <t>Déduction/aide du fonds paritaire</t>
  </si>
  <si>
    <t>CECH tronc commun</t>
  </si>
  <si>
    <t>CMCH tronc commun</t>
  </si>
  <si>
    <t xml:space="preserve">Cours MCH01 </t>
  </si>
  <si>
    <t xml:space="preserve">Cases jaunes à remplir: indications des taxes de cours transmisent par les centres de formations </t>
  </si>
  <si>
    <t>Cases oranges à remplir: indications des aides et subventions cantontales tansmisent par les associations cantonales et les fonds paritaires</t>
  </si>
  <si>
    <t>-Des prêts ou crédits peuvent également être octroyés par les associations cantonales ou des caisses de compensation cantonales</t>
  </si>
  <si>
    <t>Pour toutes informations sur les aides cantonales, veuillez vous adresser directement à l'association cantonale du canton de votre entreprise</t>
  </si>
  <si>
    <t>Chef d'équipe CECH - 656 périodes (environ)</t>
  </si>
  <si>
    <t xml:space="preserve">Autre aide (de l'employeur, famille, banque, etc) </t>
  </si>
  <si>
    <t>Contremaître CMCH - 1156 périodes (environ)</t>
  </si>
  <si>
    <t>Maître MCH - 560 périodes (environ)</t>
  </si>
  <si>
    <t>Diplôme fédéral de maître charpentier·ère</t>
  </si>
  <si>
    <t>Introduire les taxes de cours communiquées</t>
  </si>
  <si>
    <t xml:space="preserve">par le centre de formation où les cours </t>
  </si>
  <si>
    <t xml:space="preserve">seront suivis. </t>
  </si>
  <si>
    <t>Introduire le montant de l'aide ou de la subvention (avec le signe moins)</t>
  </si>
  <si>
    <t>Exemple : -2000</t>
  </si>
  <si>
    <t>Montant à votre charge à la fin de votre formation après avoir reçu toutes les aides et les subventions.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</si>
</sst>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.5"/>
      <color rgb="FF000000"/>
      <name val="Arial"/>
      <family val="2"/>
    </font>
    <font>
      <b/>
      <sz val="16"/>
      <color rgb="FFFF000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.5"/>
      <name val="Arial"/>
      <family val="2"/>
    </font>
    <font>
      <b/>
      <sz val="10.5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FFFF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6BCE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5FC9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6" tint="0.59999389629810485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59">
    <xf numFmtId="0" fontId="0" fillId="0" borderId="0" xfId="0"/>
    <xf numFmtId="0" fontId="1" fillId="19" borderId="0" xfId="0" applyFont="1" applyFill="1" applyAlignment="1">
      <alignment horizontal="left" vertical="top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1"/>
    <xf numFmtId="49" fontId="9" fillId="15" borderId="6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8" fillId="0" borderId="0" xfId="0" applyFont="1"/>
    <xf numFmtId="0" fontId="20" fillId="0" borderId="0" xfId="0" applyFont="1"/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" fillId="23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43" fontId="1" fillId="0" borderId="2" xfId="0" applyNumberFormat="1" applyFont="1" applyBorder="1" applyAlignment="1">
      <alignment horizontal="left" vertical="center" wrapText="1"/>
    </xf>
    <xf numFmtId="0" fontId="17" fillId="13" borderId="1" xfId="0" applyFont="1" applyFill="1" applyBorder="1" applyAlignment="1">
      <alignment horizontal="left" vertical="center"/>
    </xf>
    <xf numFmtId="43" fontId="1" fillId="16" borderId="2" xfId="0" applyNumberFormat="1" applyFont="1" applyFill="1" applyBorder="1" applyAlignment="1">
      <alignment horizontal="left" vertical="center" wrapText="1"/>
    </xf>
    <xf numFmtId="0" fontId="5" fillId="16" borderId="6" xfId="0" applyFont="1" applyFill="1" applyBorder="1" applyAlignment="1">
      <alignment horizontal="left" vertical="center" wrapText="1"/>
    </xf>
    <xf numFmtId="43" fontId="1" fillId="11" borderId="2" xfId="0" applyNumberFormat="1" applyFont="1" applyFill="1" applyBorder="1" applyAlignment="1">
      <alignment horizontal="left" vertical="center" wrapText="1"/>
    </xf>
    <xf numFmtId="0" fontId="5" fillId="18" borderId="6" xfId="0" applyFont="1" applyFill="1" applyBorder="1" applyAlignment="1">
      <alignment horizontal="left" vertical="center" wrapText="1"/>
    </xf>
    <xf numFmtId="43" fontId="14" fillId="18" borderId="2" xfId="0" applyNumberFormat="1" applyFont="1" applyFill="1" applyBorder="1" applyAlignment="1">
      <alignment horizontal="left" vertical="center" wrapText="1"/>
    </xf>
    <xf numFmtId="0" fontId="5" fillId="20" borderId="6" xfId="0" applyFont="1" applyFill="1" applyBorder="1" applyAlignment="1">
      <alignment horizontal="left" vertical="center" wrapText="1"/>
    </xf>
    <xf numFmtId="43" fontId="12" fillId="0" borderId="2" xfId="0" quotePrefix="1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43" fontId="14" fillId="21" borderId="2" xfId="0" applyNumberFormat="1" applyFont="1" applyFill="1" applyBorder="1" applyAlignment="1">
      <alignment horizontal="left" vertical="center" wrapText="1"/>
    </xf>
    <xf numFmtId="43" fontId="16" fillId="6" borderId="11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3" fontId="1" fillId="19" borderId="1" xfId="0" applyNumberFormat="1" applyFont="1" applyFill="1" applyBorder="1" applyAlignment="1" applyProtection="1">
      <alignment horizontal="left" vertical="center" wrapText="1"/>
      <protection locked="0"/>
    </xf>
    <xf numFmtId="43" fontId="1" fillId="19" borderId="2" xfId="0" applyNumberFormat="1" applyFont="1" applyFill="1" applyBorder="1" applyAlignment="1" applyProtection="1">
      <alignment horizontal="left" vertical="center" wrapText="1"/>
      <protection locked="0"/>
    </xf>
    <xf numFmtId="43" fontId="12" fillId="20" borderId="2" xfId="0" applyNumberFormat="1" applyFont="1" applyFill="1" applyBorder="1" applyAlignment="1" applyProtection="1">
      <alignment horizontal="left" vertical="center" wrapText="1"/>
      <protection locked="0"/>
    </xf>
    <xf numFmtId="43" fontId="12" fillId="20" borderId="2" xfId="0" quotePrefix="1" applyNumberFormat="1" applyFont="1" applyFill="1" applyBorder="1" applyAlignment="1" applyProtection="1">
      <alignment horizontal="left" vertical="center" wrapText="1"/>
      <protection locked="0"/>
    </xf>
    <xf numFmtId="43" fontId="12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>
      <alignment horizontal="left" vertical="center"/>
    </xf>
    <xf numFmtId="0" fontId="1" fillId="23" borderId="9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5" fillId="14" borderId="12" xfId="0" applyFont="1" applyFill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left" vertical="center"/>
    </xf>
    <xf numFmtId="0" fontId="5" fillId="14" borderId="6" xfId="0" applyFont="1" applyFill="1" applyBorder="1" applyAlignment="1">
      <alignment horizontal="left" vertical="center" wrapText="1"/>
    </xf>
    <xf numFmtId="43" fontId="1" fillId="0" borderId="2" xfId="0" applyNumberFormat="1" applyFont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 wrapText="1"/>
    </xf>
    <xf numFmtId="0" fontId="1" fillId="24" borderId="16" xfId="0" applyFont="1" applyFill="1" applyBorder="1" applyAlignment="1">
      <alignment horizontal="left" vertical="center"/>
    </xf>
    <xf numFmtId="0" fontId="1" fillId="24" borderId="0" xfId="0" applyFont="1" applyFill="1" applyAlignment="1">
      <alignment horizontal="left" vertical="center"/>
    </xf>
    <xf numFmtId="0" fontId="1" fillId="24" borderId="1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11" borderId="15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21" borderId="4" xfId="0" applyFont="1" applyFill="1" applyBorder="1" applyAlignment="1">
      <alignment horizontal="left" vertical="center" wrapText="1"/>
    </xf>
    <xf numFmtId="0" fontId="5" fillId="20" borderId="4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4" fillId="25" borderId="9" xfId="0" applyFont="1" applyFill="1" applyBorder="1" applyAlignment="1">
      <alignment horizontal="left" vertical="center"/>
    </xf>
    <xf numFmtId="0" fontId="4" fillId="25" borderId="12" xfId="0" applyFont="1" applyFill="1" applyBorder="1" applyAlignment="1">
      <alignment horizontal="left" vertical="center"/>
    </xf>
    <xf numFmtId="0" fontId="21" fillId="26" borderId="1" xfId="0" applyFont="1" applyFill="1" applyBorder="1" applyAlignment="1">
      <alignment horizontal="left" vertical="center"/>
    </xf>
    <xf numFmtId="0" fontId="4" fillId="25" borderId="13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5" fillId="27" borderId="4" xfId="0" applyFont="1" applyFill="1" applyBorder="1" applyAlignment="1">
      <alignment horizontal="left" vertical="center" wrapText="1"/>
    </xf>
    <xf numFmtId="43" fontId="11" fillId="28" borderId="1" xfId="2" applyFont="1" applyFill="1" applyBorder="1" applyAlignment="1">
      <alignment horizontal="left" vertical="center" wrapText="1"/>
    </xf>
    <xf numFmtId="0" fontId="5" fillId="29" borderId="4" xfId="0" applyFont="1" applyFill="1" applyBorder="1" applyAlignment="1">
      <alignment horizontal="left" vertical="center" wrapText="1"/>
    </xf>
    <xf numFmtId="43" fontId="11" fillId="28" borderId="2" xfId="2" applyFont="1" applyFill="1" applyBorder="1" applyAlignment="1">
      <alignment horizontal="left" vertical="center" wrapText="1"/>
    </xf>
    <xf numFmtId="0" fontId="5" fillId="30" borderId="4" xfId="0" applyFont="1" applyFill="1" applyBorder="1" applyAlignment="1">
      <alignment horizontal="left" vertical="center" wrapText="1"/>
    </xf>
    <xf numFmtId="0" fontId="5" fillId="31" borderId="4" xfId="0" applyFont="1" applyFill="1" applyBorder="1" applyAlignment="1">
      <alignment horizontal="left" vertical="center" wrapText="1"/>
    </xf>
    <xf numFmtId="43" fontId="11" fillId="31" borderId="2" xfId="2" applyFont="1" applyFill="1" applyBorder="1" applyAlignment="1">
      <alignment horizontal="left" vertical="center" wrapText="1"/>
    </xf>
    <xf numFmtId="0" fontId="5" fillId="32" borderId="4" xfId="0" applyFont="1" applyFill="1" applyBorder="1" applyAlignment="1">
      <alignment horizontal="left" vertical="center" wrapText="1"/>
    </xf>
    <xf numFmtId="43" fontId="11" fillId="0" borderId="5" xfId="2" applyFont="1" applyFill="1" applyBorder="1" applyAlignment="1">
      <alignment horizontal="left" vertical="center" wrapText="1"/>
    </xf>
    <xf numFmtId="0" fontId="5" fillId="33" borderId="4" xfId="0" applyFont="1" applyFill="1" applyBorder="1" applyAlignment="1">
      <alignment horizontal="left" vertical="center" wrapText="1"/>
    </xf>
    <xf numFmtId="43" fontId="15" fillId="33" borderId="10" xfId="2" applyFont="1" applyFill="1" applyBorder="1" applyAlignment="1">
      <alignment horizontal="left" vertical="center" wrapText="1"/>
    </xf>
    <xf numFmtId="0" fontId="5" fillId="34" borderId="4" xfId="0" applyFont="1" applyFill="1" applyBorder="1" applyAlignment="1">
      <alignment horizontal="left" vertical="center" wrapText="1"/>
    </xf>
    <xf numFmtId="43" fontId="12" fillId="0" borderId="20" xfId="2" quotePrefix="1" applyFont="1" applyFill="1" applyBorder="1" applyAlignment="1">
      <alignment horizontal="left" vertical="center" wrapText="1"/>
    </xf>
    <xf numFmtId="0" fontId="5" fillId="35" borderId="4" xfId="0" applyFont="1" applyFill="1" applyBorder="1" applyAlignment="1">
      <alignment horizontal="left" vertical="center" wrapText="1"/>
    </xf>
    <xf numFmtId="43" fontId="15" fillId="35" borderId="2" xfId="2" applyFont="1" applyFill="1" applyBorder="1" applyAlignment="1">
      <alignment horizontal="left" vertical="center" wrapText="1"/>
    </xf>
    <xf numFmtId="43" fontId="16" fillId="36" borderId="1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37" borderId="1" xfId="0" applyFont="1" applyFill="1" applyBorder="1" applyAlignment="1">
      <alignment horizontal="left" vertical="center" wrapText="1"/>
    </xf>
    <xf numFmtId="0" fontId="4" fillId="37" borderId="9" xfId="0" applyFont="1" applyFill="1" applyBorder="1" applyAlignment="1">
      <alignment horizontal="left" vertical="center" wrapText="1"/>
    </xf>
    <xf numFmtId="0" fontId="10" fillId="36" borderId="21" xfId="0" applyFont="1" applyFill="1" applyBorder="1" applyAlignment="1">
      <alignment horizontal="left" vertical="center" wrapText="1"/>
    </xf>
    <xf numFmtId="43" fontId="12" fillId="20" borderId="2" xfId="2" applyFont="1" applyFill="1" applyBorder="1" applyAlignment="1" applyProtection="1">
      <alignment horizontal="left" vertical="center" wrapText="1"/>
      <protection locked="0"/>
    </xf>
    <xf numFmtId="43" fontId="12" fillId="20" borderId="2" xfId="2" quotePrefix="1" applyFont="1" applyFill="1" applyBorder="1" applyAlignment="1" applyProtection="1">
      <alignment horizontal="left" vertical="center" wrapText="1"/>
      <protection locked="0"/>
    </xf>
    <xf numFmtId="43" fontId="12" fillId="20" borderId="5" xfId="2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>
      <alignment horizontal="left" vertical="center" wrapText="1"/>
    </xf>
    <xf numFmtId="43" fontId="11" fillId="28" borderId="20" xfId="2" applyFont="1" applyFill="1" applyBorder="1" applyAlignment="1">
      <alignment horizontal="left" vertical="center" wrapText="1"/>
    </xf>
    <xf numFmtId="0" fontId="5" fillId="22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9" fillId="12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11" borderId="6" xfId="0" applyFont="1" applyFill="1" applyBorder="1" applyAlignment="1">
      <alignment horizontal="left" vertical="center" wrapText="1"/>
    </xf>
    <xf numFmtId="0" fontId="5" fillId="17" borderId="6" xfId="0" applyFont="1" applyFill="1" applyBorder="1" applyAlignment="1">
      <alignment horizontal="left" vertical="center" wrapText="1"/>
    </xf>
    <xf numFmtId="0" fontId="5" fillId="21" borderId="6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" fillId="23" borderId="18" xfId="0" applyFont="1" applyFill="1" applyBorder="1" applyAlignment="1">
      <alignment horizontal="left" vertical="center" wrapText="1"/>
    </xf>
    <xf numFmtId="43" fontId="14" fillId="21" borderId="5" xfId="0" applyNumberFormat="1" applyFont="1" applyFill="1" applyBorder="1" applyAlignment="1">
      <alignment horizontal="left" vertical="center" wrapText="1"/>
    </xf>
    <xf numFmtId="43" fontId="12" fillId="20" borderId="23" xfId="0" applyNumberFormat="1" applyFont="1" applyFill="1" applyBorder="1" applyAlignment="1" applyProtection="1">
      <alignment horizontal="left" vertical="center" wrapText="1"/>
      <protection locked="0"/>
    </xf>
    <xf numFmtId="43" fontId="12" fillId="20" borderId="24" xfId="0" quotePrefix="1" applyNumberFormat="1" applyFont="1" applyFill="1" applyBorder="1" applyAlignment="1" applyProtection="1">
      <alignment horizontal="left" vertical="center" wrapText="1"/>
      <protection locked="0"/>
    </xf>
    <xf numFmtId="43" fontId="12" fillId="20" borderId="24" xfId="0" applyNumberFormat="1" applyFont="1" applyFill="1" applyBorder="1" applyAlignment="1" applyProtection="1">
      <alignment horizontal="left" vertical="center" wrapText="1"/>
      <protection locked="0"/>
    </xf>
    <xf numFmtId="43" fontId="12" fillId="20" borderId="25" xfId="0" applyNumberFormat="1" applyFont="1" applyFill="1" applyBorder="1" applyAlignment="1" applyProtection="1">
      <alignment horizontal="left" vertical="center" wrapText="1"/>
      <protection locked="0"/>
    </xf>
    <xf numFmtId="43" fontId="1" fillId="0" borderId="20" xfId="0" applyNumberFormat="1" applyFont="1" applyBorder="1" applyAlignment="1">
      <alignment horizontal="left" vertical="center" wrapText="1"/>
    </xf>
    <xf numFmtId="43" fontId="1" fillId="19" borderId="22" xfId="0" applyNumberFormat="1" applyFont="1" applyFill="1" applyBorder="1" applyAlignment="1" applyProtection="1">
      <alignment horizontal="left" vertical="center" wrapText="1"/>
      <protection locked="0"/>
    </xf>
    <xf numFmtId="43" fontId="1" fillId="0" borderId="5" xfId="0" applyNumberFormat="1" applyFont="1" applyBorder="1" applyAlignment="1">
      <alignment horizontal="left" vertical="center" wrapText="1"/>
    </xf>
    <xf numFmtId="43" fontId="1" fillId="0" borderId="18" xfId="0" applyNumberFormat="1" applyFont="1" applyBorder="1" applyAlignment="1">
      <alignment horizontal="left" vertical="center" wrapText="1"/>
    </xf>
    <xf numFmtId="0" fontId="1" fillId="20" borderId="0" xfId="0" applyFont="1" applyFill="1" applyAlignment="1">
      <alignment horizontal="left" vertical="top" wrapText="1"/>
    </xf>
    <xf numFmtId="0" fontId="1" fillId="0" borderId="0" xfId="0" quotePrefix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 applyProtection="1">
      <alignment horizontal="left" vertical="center"/>
    </xf>
    <xf numFmtId="0" fontId="10" fillId="36" borderId="21" xfId="0" applyFont="1" applyFill="1" applyBorder="1" applyAlignment="1" applyProtection="1">
      <alignment horizontal="left" vertical="center" wrapText="1"/>
    </xf>
    <xf numFmtId="43" fontId="16" fillId="36" borderId="10" xfId="2" applyFont="1" applyFill="1" applyBorder="1" applyAlignment="1" applyProtection="1">
      <alignment horizontal="left" vertical="center" wrapText="1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1" fillId="19" borderId="0" xfId="0" applyFont="1" applyFill="1" applyAlignment="1" applyProtection="1">
      <alignment horizontal="left" vertical="top"/>
    </xf>
    <xf numFmtId="0" fontId="1" fillId="20" borderId="0" xfId="0" applyFont="1" applyFill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center"/>
    </xf>
    <xf numFmtId="49" fontId="20" fillId="0" borderId="0" xfId="0" applyNumberFormat="1" applyFont="1" applyAlignment="1" applyProtection="1">
      <alignment vertical="center"/>
    </xf>
    <xf numFmtId="0" fontId="20" fillId="0" borderId="0" xfId="0" applyFont="1" applyProtection="1"/>
    <xf numFmtId="0" fontId="20" fillId="0" borderId="0" xfId="0" applyFont="1" applyAlignment="1" applyProtection="1">
      <alignment vertical="center"/>
    </xf>
    <xf numFmtId="0" fontId="12" fillId="0" borderId="11" xfId="0" applyFont="1" applyBorder="1" applyAlignment="1" applyProtection="1">
      <alignment horizontal="left" vertical="center"/>
    </xf>
    <xf numFmtId="0" fontId="5" fillId="34" borderId="4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Protection="1"/>
    <xf numFmtId="0" fontId="18" fillId="0" borderId="0" xfId="0" applyFont="1" applyProtection="1"/>
    <xf numFmtId="0" fontId="4" fillId="25" borderId="9" xfId="0" applyFont="1" applyFill="1" applyBorder="1" applyAlignment="1" applyProtection="1">
      <alignment horizontal="left" vertical="center"/>
    </xf>
    <xf numFmtId="0" fontId="4" fillId="25" borderId="12" xfId="0" applyFont="1" applyFill="1" applyBorder="1" applyAlignment="1" applyProtection="1">
      <alignment horizontal="left" vertical="center"/>
    </xf>
    <xf numFmtId="0" fontId="4" fillId="37" borderId="1" xfId="0" applyFont="1" applyFill="1" applyBorder="1" applyAlignment="1" applyProtection="1">
      <alignment horizontal="left" vertical="center" wrapText="1"/>
    </xf>
    <xf numFmtId="0" fontId="21" fillId="26" borderId="1" xfId="0" applyFont="1" applyFill="1" applyBorder="1" applyAlignment="1" applyProtection="1">
      <alignment horizontal="left" vertical="center"/>
    </xf>
    <xf numFmtId="0" fontId="4" fillId="25" borderId="13" xfId="0" applyFont="1" applyFill="1" applyBorder="1" applyAlignment="1" applyProtection="1">
      <alignment horizontal="left" vertical="center"/>
    </xf>
    <xf numFmtId="0" fontId="4" fillId="37" borderId="9" xfId="0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/>
    </xf>
    <xf numFmtId="0" fontId="5" fillId="5" borderId="12" xfId="0" applyFont="1" applyFill="1" applyBorder="1" applyAlignment="1" applyProtection="1">
      <alignment horizontal="left" vertical="center" wrapText="1"/>
    </xf>
    <xf numFmtId="43" fontId="11" fillId="28" borderId="1" xfId="2" applyFont="1" applyFill="1" applyBorder="1" applyAlignment="1" applyProtection="1">
      <alignment horizontal="left" vertical="center" wrapText="1"/>
    </xf>
    <xf numFmtId="0" fontId="5" fillId="14" borderId="6" xfId="0" applyFont="1" applyFill="1" applyBorder="1" applyAlignment="1" applyProtection="1">
      <alignment horizontal="left" vertical="center" wrapText="1"/>
    </xf>
    <xf numFmtId="43" fontId="11" fillId="28" borderId="20" xfId="2" applyFont="1" applyFill="1" applyBorder="1" applyAlignment="1" applyProtection="1">
      <alignment horizontal="left" vertical="center" wrapText="1"/>
    </xf>
    <xf numFmtId="0" fontId="1" fillId="24" borderId="16" xfId="0" applyFont="1" applyFill="1" applyBorder="1" applyAlignment="1" applyProtection="1">
      <alignment horizontal="left" vertical="center"/>
    </xf>
    <xf numFmtId="0" fontId="1" fillId="24" borderId="0" xfId="0" applyFont="1" applyFill="1" applyAlignment="1" applyProtection="1">
      <alignment horizontal="left" vertical="center"/>
    </xf>
    <xf numFmtId="0" fontId="1" fillId="24" borderId="17" xfId="0" applyFont="1" applyFill="1" applyBorder="1" applyAlignment="1" applyProtection="1">
      <alignment horizontal="left" vertical="center"/>
    </xf>
    <xf numFmtId="0" fontId="5" fillId="31" borderId="4" xfId="0" applyFont="1" applyFill="1" applyBorder="1" applyAlignment="1" applyProtection="1">
      <alignment horizontal="left" vertical="center" wrapText="1"/>
    </xf>
    <xf numFmtId="43" fontId="11" fillId="31" borderId="2" xfId="2" applyFont="1" applyFill="1" applyBorder="1" applyAlignment="1" applyProtection="1">
      <alignment horizontal="left" vertical="center" wrapText="1"/>
    </xf>
    <xf numFmtId="0" fontId="5" fillId="32" borderId="4" xfId="0" applyFont="1" applyFill="1" applyBorder="1" applyAlignment="1" applyProtection="1">
      <alignment horizontal="left" vertical="center" wrapText="1"/>
    </xf>
    <xf numFmtId="43" fontId="11" fillId="0" borderId="5" xfId="2" applyFont="1" applyFill="1" applyBorder="1" applyAlignment="1" applyProtection="1">
      <alignment horizontal="left" vertical="center" wrapText="1"/>
    </xf>
    <xf numFmtId="0" fontId="5" fillId="33" borderId="4" xfId="0" applyFont="1" applyFill="1" applyBorder="1" applyAlignment="1" applyProtection="1">
      <alignment horizontal="left" vertical="center" wrapText="1"/>
    </xf>
    <xf numFmtId="43" fontId="15" fillId="33" borderId="10" xfId="2" applyFont="1" applyFill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43" fontId="12" fillId="0" borderId="20" xfId="2" quotePrefix="1" applyFont="1" applyFill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/>
    </xf>
    <xf numFmtId="0" fontId="5" fillId="35" borderId="4" xfId="0" applyFont="1" applyFill="1" applyBorder="1" applyAlignment="1" applyProtection="1">
      <alignment horizontal="left" vertical="center" wrapText="1"/>
    </xf>
    <xf numFmtId="43" fontId="15" fillId="35" borderId="2" xfId="2" applyFont="1" applyFill="1" applyBorder="1" applyAlignment="1" applyProtection="1">
      <alignment horizontal="left" vertical="center" wrapText="1"/>
    </xf>
  </cellXfs>
  <cellStyles count="3">
    <cellStyle name="Milliers" xfId="2" builtinId="3"/>
    <cellStyle name="NiveauLigne_1" xfId="1" builtinId="1" iLevel="0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216959</xdr:colOff>
      <xdr:row>6</xdr:row>
      <xdr:rowOff>470960</xdr:rowOff>
    </xdr:from>
    <xdr:to>
      <xdr:col>4</xdr:col>
      <xdr:colOff>566208</xdr:colOff>
      <xdr:row>8</xdr:row>
      <xdr:rowOff>100544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E0EEFEDA-198A-F323-7A12-3AE842EE05C1}"/>
            </a:ext>
          </a:extLst>
        </xdr:cNvPr>
        <xdr:cNvSpPr/>
      </xdr:nvSpPr>
      <xdr:spPr>
        <a:xfrm rot="5400000">
          <a:off x="6487584" y="1883835"/>
          <a:ext cx="444500" cy="1153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216959</xdr:colOff>
      <xdr:row>22</xdr:row>
      <xdr:rowOff>26464</xdr:rowOff>
    </xdr:from>
    <xdr:to>
      <xdr:col>4</xdr:col>
      <xdr:colOff>566208</xdr:colOff>
      <xdr:row>22</xdr:row>
      <xdr:rowOff>470964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D9105AE6-2DB3-ACD7-23FE-770997FD01E9}"/>
            </a:ext>
          </a:extLst>
        </xdr:cNvPr>
        <xdr:cNvSpPr/>
      </xdr:nvSpPr>
      <xdr:spPr>
        <a:xfrm rot="5400000">
          <a:off x="6487584" y="5916089"/>
          <a:ext cx="444500" cy="1153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216959</xdr:colOff>
      <xdr:row>28</xdr:row>
      <xdr:rowOff>418048</xdr:rowOff>
    </xdr:from>
    <xdr:to>
      <xdr:col>4</xdr:col>
      <xdr:colOff>566208</xdr:colOff>
      <xdr:row>30</xdr:row>
      <xdr:rowOff>100548</xdr:rowOff>
    </xdr:to>
    <xdr:sp macro="" textlink="">
      <xdr:nvSpPr>
        <xdr:cNvPr id="6" name="Flèche : bas 5">
          <a:extLst>
            <a:ext uri="{FF2B5EF4-FFF2-40B4-BE49-F238E27FC236}">
              <a16:creationId xmlns:a16="http://schemas.microsoft.com/office/drawing/2014/main" id="{83F314A5-2C0C-68F2-0154-3C7F0945F648}"/>
            </a:ext>
          </a:extLst>
        </xdr:cNvPr>
        <xdr:cNvSpPr/>
      </xdr:nvSpPr>
      <xdr:spPr>
        <a:xfrm rot="5400000">
          <a:off x="6487584" y="9419173"/>
          <a:ext cx="444500" cy="1153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329E6-651C-4C82-8C6A-CFC655993631}">
  <sheetPr>
    <outlinePr applyStyles="1"/>
    <pageSetUpPr fitToPage="1"/>
  </sheetPr>
  <dimension ref="A1:F56"/>
  <sheetViews>
    <sheetView tabSelected="1" view="pageBreakPreview" zoomScale="60" zoomScaleNormal="70" zoomScalePageLayoutView="85" workbookViewId="0">
      <selection activeCell="F26" sqref="F26"/>
    </sheetView>
  </sheetViews>
  <sheetFormatPr baseColWidth="10" defaultColWidth="11.453125" defaultRowHeight="14" x14ac:dyDescent="0.3"/>
  <cols>
    <col min="1" max="1" width="53.81640625" style="2" customWidth="1"/>
    <col min="2" max="2" width="18" style="2" customWidth="1"/>
    <col min="3" max="3" width="12.81640625" style="2" customWidth="1"/>
    <col min="4" max="5" width="11.453125" style="2"/>
    <col min="6" max="6" width="36" style="2" customWidth="1"/>
    <col min="7" max="7" width="17.54296875" style="2" customWidth="1"/>
    <col min="8" max="8" width="11.81640625" style="2" customWidth="1"/>
    <col min="9" max="16384" width="11.453125" style="2"/>
  </cols>
  <sheetData>
    <row r="1" spans="1:5" ht="23" x14ac:dyDescent="0.3">
      <c r="A1" s="6" t="s">
        <v>47</v>
      </c>
      <c r="C1" s="7"/>
    </row>
    <row r="2" spans="1:5" ht="20" x14ac:dyDescent="0.4">
      <c r="A2" s="5" t="s">
        <v>1</v>
      </c>
    </row>
    <row r="4" spans="1:5" ht="20" x14ac:dyDescent="0.4">
      <c r="A4" s="11" t="s">
        <v>37</v>
      </c>
      <c r="B4" s="5"/>
    </row>
    <row r="5" spans="1:5" ht="28.75" customHeight="1" thickBot="1" x14ac:dyDescent="0.35">
      <c r="B5" s="3"/>
      <c r="C5" s="3"/>
    </row>
    <row r="6" spans="1:5" ht="33" customHeight="1" thickBot="1" x14ac:dyDescent="0.35">
      <c r="A6" s="17" t="s">
        <v>23</v>
      </c>
      <c r="B6" s="101"/>
      <c r="C6" s="18"/>
    </row>
    <row r="7" spans="1:5" ht="45.4" customHeight="1" thickBot="1" x14ac:dyDescent="0.35">
      <c r="A7" s="21" t="s">
        <v>50</v>
      </c>
      <c r="B7" s="19" t="s">
        <v>5</v>
      </c>
      <c r="C7" s="102"/>
    </row>
    <row r="8" spans="1:5" ht="19.5" customHeight="1" thickTop="1" thickBot="1" x14ac:dyDescent="0.35">
      <c r="A8" s="91" t="s">
        <v>0</v>
      </c>
      <c r="B8" s="100" t="s">
        <v>14</v>
      </c>
      <c r="C8" s="109">
        <v>5000</v>
      </c>
    </row>
    <row r="9" spans="1:5" ht="19.5" customHeight="1" thickTop="1" x14ac:dyDescent="0.3">
      <c r="A9" s="91" t="s">
        <v>20</v>
      </c>
      <c r="B9" s="98" t="s">
        <v>6</v>
      </c>
      <c r="C9" s="108">
        <v>2630</v>
      </c>
    </row>
    <row r="10" spans="1:5" ht="19.5" customHeight="1" thickBot="1" x14ac:dyDescent="0.35">
      <c r="A10" s="91" t="s">
        <v>20</v>
      </c>
      <c r="B10" s="99" t="s">
        <v>7</v>
      </c>
      <c r="C10" s="110">
        <v>5300</v>
      </c>
      <c r="E10" s="2" t="s">
        <v>70</v>
      </c>
    </row>
    <row r="11" spans="1:5" ht="19.5" customHeight="1" thickTop="1" thickBot="1" x14ac:dyDescent="0.35">
      <c r="A11" s="91" t="s">
        <v>0</v>
      </c>
      <c r="B11" s="97" t="s">
        <v>8</v>
      </c>
      <c r="C11" s="109"/>
      <c r="E11" s="2" t="s">
        <v>71</v>
      </c>
    </row>
    <row r="12" spans="1:5" ht="19.5" customHeight="1" thickTop="1" thickBot="1" x14ac:dyDescent="0.35">
      <c r="A12" s="91" t="s">
        <v>20</v>
      </c>
      <c r="B12" s="97" t="s">
        <v>8</v>
      </c>
      <c r="C12" s="111">
        <v>3220</v>
      </c>
      <c r="E12" s="2" t="s">
        <v>72</v>
      </c>
    </row>
    <row r="13" spans="1:5" ht="19.5" customHeight="1" thickTop="1" thickBot="1" x14ac:dyDescent="0.35">
      <c r="A13" s="91" t="s">
        <v>0</v>
      </c>
      <c r="B13" s="92" t="s">
        <v>9</v>
      </c>
      <c r="C13" s="109"/>
    </row>
    <row r="14" spans="1:5" ht="19.5" customHeight="1" thickTop="1" x14ac:dyDescent="0.3">
      <c r="A14" s="91" t="s">
        <v>20</v>
      </c>
      <c r="B14" s="92" t="s">
        <v>9</v>
      </c>
      <c r="C14" s="108">
        <v>1650</v>
      </c>
    </row>
    <row r="15" spans="1:5" ht="5.25" customHeight="1" x14ac:dyDescent="0.3">
      <c r="A15" s="48"/>
      <c r="B15" s="49"/>
      <c r="C15" s="50"/>
    </row>
    <row r="16" spans="1:5" ht="19.5" customHeight="1" x14ac:dyDescent="0.3">
      <c r="A16" s="91" t="s">
        <v>0</v>
      </c>
      <c r="B16" s="93" t="s">
        <v>10</v>
      </c>
      <c r="C16" s="22">
        <f>C8+C11+C13</f>
        <v>5000</v>
      </c>
    </row>
    <row r="17" spans="1:6" ht="19.5" customHeight="1" x14ac:dyDescent="0.3">
      <c r="A17" s="91" t="s">
        <v>20</v>
      </c>
      <c r="B17" s="23" t="s">
        <v>21</v>
      </c>
      <c r="C17" s="22">
        <f>C9+C10+C12+C14</f>
        <v>12800</v>
      </c>
    </row>
    <row r="18" spans="1:6" ht="19.5" customHeight="1" x14ac:dyDescent="0.3">
      <c r="A18" s="14" t="s">
        <v>52</v>
      </c>
      <c r="B18" s="94" t="s">
        <v>22</v>
      </c>
      <c r="C18" s="24">
        <f>SUM(C16:C17)</f>
        <v>17800</v>
      </c>
    </row>
    <row r="19" spans="1:6" ht="44.15" customHeight="1" x14ac:dyDescent="0.3">
      <c r="A19" s="14" t="s">
        <v>51</v>
      </c>
      <c r="B19" s="95" t="s">
        <v>2</v>
      </c>
      <c r="C19" s="20">
        <v>2200</v>
      </c>
    </row>
    <row r="20" spans="1:6" ht="19.5" customHeight="1" x14ac:dyDescent="0.3">
      <c r="A20" s="91"/>
      <c r="B20" s="25" t="s">
        <v>19</v>
      </c>
      <c r="C20" s="26">
        <f>SUM(C18:C19)</f>
        <v>20000</v>
      </c>
    </row>
    <row r="21" spans="1:6" ht="28" x14ac:dyDescent="0.3">
      <c r="A21" s="15" t="s">
        <v>53</v>
      </c>
      <c r="B21" s="27" t="s">
        <v>15</v>
      </c>
      <c r="C21" s="28">
        <f>-IF(C18*50%&lt;9500,C18*50%,9500)</f>
        <v>-8900</v>
      </c>
    </row>
    <row r="22" spans="1:6" ht="19.5" customHeight="1" thickBot="1" x14ac:dyDescent="0.35">
      <c r="A22" s="16" t="s">
        <v>54</v>
      </c>
      <c r="B22" s="96" t="s">
        <v>25</v>
      </c>
      <c r="C22" s="103">
        <f t="shared" ref="C22" si="0">C20+C21</f>
        <v>11100</v>
      </c>
    </row>
    <row r="23" spans="1:6" ht="40.5" customHeight="1" thickTop="1" thickBot="1" x14ac:dyDescent="0.35">
      <c r="A23" s="29" t="s">
        <v>24</v>
      </c>
      <c r="B23" s="27" t="s">
        <v>16</v>
      </c>
      <c r="C23" s="104">
        <v>-2000</v>
      </c>
      <c r="F23" s="13" t="s">
        <v>74</v>
      </c>
    </row>
    <row r="24" spans="1:6" ht="40.5" customHeight="1" thickBot="1" x14ac:dyDescent="0.35">
      <c r="A24" s="29" t="s">
        <v>44</v>
      </c>
      <c r="B24" s="27" t="s">
        <v>43</v>
      </c>
      <c r="C24" s="105"/>
      <c r="E24" s="113" t="s">
        <v>73</v>
      </c>
      <c r="F24" s="113"/>
    </row>
    <row r="25" spans="1:6" ht="40.5" customHeight="1" thickBot="1" x14ac:dyDescent="0.35">
      <c r="A25" s="29" t="s">
        <v>40</v>
      </c>
      <c r="B25" s="27" t="s">
        <v>43</v>
      </c>
      <c r="C25" s="105"/>
    </row>
    <row r="26" spans="1:6" ht="40.5" customHeight="1" thickBot="1" x14ac:dyDescent="0.35">
      <c r="A26" s="29" t="s">
        <v>41</v>
      </c>
      <c r="B26" s="27" t="s">
        <v>42</v>
      </c>
      <c r="C26" s="106"/>
    </row>
    <row r="27" spans="1:6" ht="40.5" customHeight="1" thickBot="1" x14ac:dyDescent="0.35">
      <c r="A27" s="29" t="s">
        <v>41</v>
      </c>
      <c r="B27" s="27" t="s">
        <v>42</v>
      </c>
      <c r="C27" s="106"/>
    </row>
    <row r="28" spans="1:6" ht="40.5" customHeight="1" thickBot="1" x14ac:dyDescent="0.35">
      <c r="A28" s="29" t="s">
        <v>35</v>
      </c>
      <c r="B28" s="27" t="s">
        <v>17</v>
      </c>
      <c r="C28" s="106"/>
    </row>
    <row r="29" spans="1:6" ht="40.5" customHeight="1" thickBot="1" x14ac:dyDescent="0.35">
      <c r="A29" s="29" t="s">
        <v>35</v>
      </c>
      <c r="B29" s="27" t="s">
        <v>17</v>
      </c>
      <c r="C29" s="107"/>
    </row>
    <row r="30" spans="1:6" ht="19.5" customHeight="1" thickBot="1" x14ac:dyDescent="0.35">
      <c r="A30" s="89" t="s">
        <v>33</v>
      </c>
      <c r="B30" s="90" t="s">
        <v>18</v>
      </c>
      <c r="C30" s="31">
        <f>SUM(C22:C29)</f>
        <v>9100</v>
      </c>
    </row>
    <row r="31" spans="1:6" ht="22" customHeight="1" x14ac:dyDescent="0.3"/>
    <row r="32" spans="1:6" ht="39" customHeight="1" x14ac:dyDescent="0.3">
      <c r="A32" s="1" t="s">
        <v>61</v>
      </c>
      <c r="B32" s="1"/>
      <c r="C32" s="1"/>
      <c r="E32" s="114" t="s">
        <v>75</v>
      </c>
      <c r="F32" s="114"/>
    </row>
    <row r="33" spans="1:3" ht="41.15" customHeight="1" x14ac:dyDescent="0.3">
      <c r="A33" s="112" t="s">
        <v>62</v>
      </c>
      <c r="B33" s="112"/>
      <c r="C33" s="112"/>
    </row>
    <row r="34" spans="1:3" ht="20.5" customHeight="1" x14ac:dyDescent="0.3"/>
    <row r="35" spans="1:3" ht="20.5" customHeight="1" x14ac:dyDescent="0.3"/>
    <row r="36" spans="1:3" ht="20.5" customHeight="1" x14ac:dyDescent="0.3">
      <c r="A36" s="32" t="s">
        <v>39</v>
      </c>
    </row>
    <row r="37" spans="1:3" ht="20.5" customHeight="1" x14ac:dyDescent="0.3">
      <c r="A37" s="33" t="s">
        <v>38</v>
      </c>
    </row>
    <row r="38" spans="1:3" ht="20.5" customHeight="1" x14ac:dyDescent="0.3">
      <c r="A38" s="33" t="s">
        <v>63</v>
      </c>
    </row>
    <row r="39" spans="1:3" ht="20.5" customHeight="1" x14ac:dyDescent="0.35">
      <c r="A39" s="12"/>
    </row>
    <row r="40" spans="1:3" ht="20.5" customHeight="1" x14ac:dyDescent="0.3">
      <c r="A40" s="34" t="s">
        <v>64</v>
      </c>
    </row>
    <row r="41" spans="1:3" ht="20.5" customHeight="1" x14ac:dyDescent="0.3"/>
    <row r="42" spans="1:3" ht="22.9" customHeight="1" x14ac:dyDescent="0.3"/>
    <row r="44" spans="1:3" ht="16.399999999999999" customHeight="1" x14ac:dyDescent="0.3"/>
    <row r="46" spans="1:3" ht="16.399999999999999" customHeight="1" x14ac:dyDescent="0.3"/>
    <row r="47" spans="1:3" ht="42" customHeight="1" x14ac:dyDescent="0.3"/>
    <row r="48" spans="1:3" ht="17.5" customHeight="1" x14ac:dyDescent="0.3"/>
    <row r="49" spans="2:3" ht="42" customHeight="1" x14ac:dyDescent="0.3"/>
    <row r="50" spans="2:3" ht="42" customHeight="1" x14ac:dyDescent="0.3"/>
    <row r="51" spans="2:3" ht="42" customHeight="1" x14ac:dyDescent="0.3"/>
    <row r="52" spans="2:3" ht="42" customHeight="1" x14ac:dyDescent="0.3"/>
    <row r="53" spans="2:3" ht="16.399999999999999" customHeight="1" x14ac:dyDescent="0.3"/>
    <row r="55" spans="2:3" ht="2.15" customHeight="1" x14ac:dyDescent="0.3">
      <c r="B55" s="4"/>
      <c r="C55" s="10"/>
    </row>
    <row r="56" spans="2:3" ht="14.5" x14ac:dyDescent="0.35">
      <c r="C56" s="8"/>
    </row>
  </sheetData>
  <sheetProtection algorithmName="SHA-512" hashValue="8d8+Mty6gZL0NfZWwu+oaQhLs4d3LzWzjN7I646+Qp/nlnaXuO8THYMTR4hQkGKtCg/EnEpBBieNfUMm2KgwqA==" saltValue="kDAM+4WWJ73uOyI38i/bCg==" spinCount="100000" sheet="1" objects="1" scenarios="1"/>
  <mergeCells count="4">
    <mergeCell ref="A32:C32"/>
    <mergeCell ref="A33:C33"/>
    <mergeCell ref="E24:F24"/>
    <mergeCell ref="E32:F32"/>
  </mergeCells>
  <pageMargins left="0.23622047244094491" right="0.23622047244094491" top="1.3950396825396825" bottom="0.74803149606299213" header="0.31496062992125984" footer="0.31496062992125984"/>
  <pageSetup paperSize="9" scale="66" orientation="portrait" r:id="rId1"/>
  <headerFooter>
    <oddHeader>&amp;L&amp;G</oddHeader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D666-F69B-41AD-9547-C4995ED206ED}">
  <sheetPr>
    <outlinePr applyStyles="1"/>
    <pageSetUpPr fitToPage="1"/>
  </sheetPr>
  <dimension ref="A1:C56"/>
  <sheetViews>
    <sheetView view="pageBreakPreview" zoomScale="60" zoomScaleNormal="70" zoomScalePageLayoutView="85" workbookViewId="0">
      <selection activeCell="B9" sqref="B9"/>
    </sheetView>
  </sheetViews>
  <sheetFormatPr baseColWidth="10" defaultColWidth="11.453125" defaultRowHeight="14" x14ac:dyDescent="0.3"/>
  <cols>
    <col min="1" max="1" width="53.81640625" style="2" customWidth="1"/>
    <col min="2" max="2" width="18" style="2" customWidth="1"/>
    <col min="3" max="3" width="12.81640625" style="2" customWidth="1"/>
    <col min="4" max="5" width="11.453125" style="2"/>
    <col min="6" max="6" width="36" style="2" customWidth="1"/>
    <col min="7" max="7" width="17.54296875" style="2" customWidth="1"/>
    <col min="8" max="8" width="11.81640625" style="2" customWidth="1"/>
    <col min="9" max="16384" width="11.453125" style="2"/>
  </cols>
  <sheetData>
    <row r="1" spans="1:3" ht="23" x14ac:dyDescent="0.3">
      <c r="A1" s="6" t="s">
        <v>47</v>
      </c>
      <c r="C1" s="7"/>
    </row>
    <row r="2" spans="1:3" ht="20" x14ac:dyDescent="0.4">
      <c r="A2" s="5" t="s">
        <v>1</v>
      </c>
    </row>
    <row r="4" spans="1:3" ht="20" x14ac:dyDescent="0.4">
      <c r="A4" s="11" t="s">
        <v>37</v>
      </c>
      <c r="B4" s="5"/>
    </row>
    <row r="5" spans="1:3" ht="28.75" customHeight="1" thickBot="1" x14ac:dyDescent="0.35">
      <c r="B5" s="3"/>
      <c r="C5" s="3"/>
    </row>
    <row r="6" spans="1:3" ht="33" customHeight="1" thickBot="1" x14ac:dyDescent="0.35">
      <c r="A6" s="17" t="s">
        <v>23</v>
      </c>
      <c r="B6" s="101"/>
      <c r="C6" s="18"/>
    </row>
    <row r="7" spans="1:3" ht="45.4" customHeight="1" thickBot="1" x14ac:dyDescent="0.35">
      <c r="A7" s="21" t="s">
        <v>50</v>
      </c>
      <c r="B7" s="19" t="s">
        <v>5</v>
      </c>
      <c r="C7" s="102"/>
    </row>
    <row r="8" spans="1:3" ht="19.5" customHeight="1" x14ac:dyDescent="0.3">
      <c r="A8" s="91" t="s">
        <v>0</v>
      </c>
      <c r="B8" s="100" t="s">
        <v>14</v>
      </c>
      <c r="C8" s="35"/>
    </row>
    <row r="9" spans="1:3" ht="19.5" customHeight="1" x14ac:dyDescent="0.3">
      <c r="A9" s="91" t="s">
        <v>20</v>
      </c>
      <c r="B9" s="98" t="s">
        <v>6</v>
      </c>
      <c r="C9" s="20">
        <v>2630</v>
      </c>
    </row>
    <row r="10" spans="1:3" ht="19.5" customHeight="1" x14ac:dyDescent="0.3">
      <c r="A10" s="91" t="s">
        <v>20</v>
      </c>
      <c r="B10" s="99" t="s">
        <v>7</v>
      </c>
      <c r="C10" s="20">
        <v>5300</v>
      </c>
    </row>
    <row r="11" spans="1:3" ht="19.5" customHeight="1" x14ac:dyDescent="0.3">
      <c r="A11" s="91" t="s">
        <v>0</v>
      </c>
      <c r="B11" s="97" t="s">
        <v>8</v>
      </c>
      <c r="C11" s="36"/>
    </row>
    <row r="12" spans="1:3" ht="19.5" customHeight="1" x14ac:dyDescent="0.3">
      <c r="A12" s="91" t="s">
        <v>20</v>
      </c>
      <c r="B12" s="97" t="s">
        <v>8</v>
      </c>
      <c r="C12" s="20">
        <v>3220</v>
      </c>
    </row>
    <row r="13" spans="1:3" ht="19.5" customHeight="1" x14ac:dyDescent="0.3">
      <c r="A13" s="91" t="s">
        <v>0</v>
      </c>
      <c r="B13" s="92" t="s">
        <v>9</v>
      </c>
      <c r="C13" s="36"/>
    </row>
    <row r="14" spans="1:3" ht="19.5" customHeight="1" x14ac:dyDescent="0.3">
      <c r="A14" s="91" t="s">
        <v>20</v>
      </c>
      <c r="B14" s="92" t="s">
        <v>9</v>
      </c>
      <c r="C14" s="20">
        <v>1650</v>
      </c>
    </row>
    <row r="15" spans="1:3" ht="5.25" customHeight="1" x14ac:dyDescent="0.3">
      <c r="A15" s="48"/>
      <c r="B15" s="49"/>
      <c r="C15" s="50"/>
    </row>
    <row r="16" spans="1:3" ht="19.5" customHeight="1" x14ac:dyDescent="0.3">
      <c r="A16" s="91" t="s">
        <v>0</v>
      </c>
      <c r="B16" s="93" t="s">
        <v>10</v>
      </c>
      <c r="C16" s="22">
        <f>C8+C11+C13</f>
        <v>0</v>
      </c>
    </row>
    <row r="17" spans="1:3" ht="19.5" customHeight="1" x14ac:dyDescent="0.3">
      <c r="A17" s="91" t="s">
        <v>20</v>
      </c>
      <c r="B17" s="23" t="s">
        <v>21</v>
      </c>
      <c r="C17" s="22">
        <f>C9+C10+C12+C14</f>
        <v>12800</v>
      </c>
    </row>
    <row r="18" spans="1:3" ht="19.5" customHeight="1" x14ac:dyDescent="0.3">
      <c r="A18" s="14" t="s">
        <v>52</v>
      </c>
      <c r="B18" s="94" t="s">
        <v>22</v>
      </c>
      <c r="C18" s="24">
        <f>SUM(C16:C17)</f>
        <v>12800</v>
      </c>
    </row>
    <row r="19" spans="1:3" ht="44.15" customHeight="1" x14ac:dyDescent="0.3">
      <c r="A19" s="14" t="s">
        <v>51</v>
      </c>
      <c r="B19" s="95" t="s">
        <v>2</v>
      </c>
      <c r="C19" s="20">
        <v>2200</v>
      </c>
    </row>
    <row r="20" spans="1:3" ht="19.5" customHeight="1" x14ac:dyDescent="0.3">
      <c r="A20" s="91"/>
      <c r="B20" s="25" t="s">
        <v>19</v>
      </c>
      <c r="C20" s="26">
        <f>SUM(C18:C19)</f>
        <v>15000</v>
      </c>
    </row>
    <row r="21" spans="1:3" ht="28" x14ac:dyDescent="0.3">
      <c r="A21" s="15" t="s">
        <v>53</v>
      </c>
      <c r="B21" s="27" t="s">
        <v>15</v>
      </c>
      <c r="C21" s="28">
        <f>-IF(C18*50%&lt;9500,C18*50%,9500)</f>
        <v>-6400</v>
      </c>
    </row>
    <row r="22" spans="1:3" ht="19.5" customHeight="1" x14ac:dyDescent="0.3">
      <c r="A22" s="16" t="s">
        <v>54</v>
      </c>
      <c r="B22" s="96" t="s">
        <v>25</v>
      </c>
      <c r="C22" s="30">
        <f t="shared" ref="C22" si="0">C20+C21</f>
        <v>8600</v>
      </c>
    </row>
    <row r="23" spans="1:3" ht="40.5" customHeight="1" thickBot="1" x14ac:dyDescent="0.35">
      <c r="A23" s="29" t="s">
        <v>24</v>
      </c>
      <c r="B23" s="27" t="s">
        <v>16</v>
      </c>
      <c r="C23" s="37"/>
    </row>
    <row r="24" spans="1:3" ht="40.5" customHeight="1" thickBot="1" x14ac:dyDescent="0.35">
      <c r="A24" s="29" t="s">
        <v>44</v>
      </c>
      <c r="B24" s="27" t="s">
        <v>43</v>
      </c>
      <c r="C24" s="38"/>
    </row>
    <row r="25" spans="1:3" ht="40.5" customHeight="1" thickBot="1" x14ac:dyDescent="0.35">
      <c r="A25" s="29" t="s">
        <v>40</v>
      </c>
      <c r="B25" s="27" t="s">
        <v>43</v>
      </c>
      <c r="C25" s="38"/>
    </row>
    <row r="26" spans="1:3" ht="40.5" customHeight="1" thickBot="1" x14ac:dyDescent="0.35">
      <c r="A26" s="29" t="s">
        <v>41</v>
      </c>
      <c r="B26" s="27" t="s">
        <v>42</v>
      </c>
      <c r="C26" s="37"/>
    </row>
    <row r="27" spans="1:3" ht="40.5" customHeight="1" thickBot="1" x14ac:dyDescent="0.35">
      <c r="A27" s="29" t="s">
        <v>41</v>
      </c>
      <c r="B27" s="27" t="s">
        <v>42</v>
      </c>
      <c r="C27" s="37"/>
    </row>
    <row r="28" spans="1:3" ht="40.5" customHeight="1" thickBot="1" x14ac:dyDescent="0.35">
      <c r="A28" s="29" t="s">
        <v>35</v>
      </c>
      <c r="B28" s="27" t="s">
        <v>17</v>
      </c>
      <c r="C28" s="37"/>
    </row>
    <row r="29" spans="1:3" ht="40.5" customHeight="1" thickBot="1" x14ac:dyDescent="0.35">
      <c r="A29" s="29" t="s">
        <v>35</v>
      </c>
      <c r="B29" s="27" t="s">
        <v>17</v>
      </c>
      <c r="C29" s="39"/>
    </row>
    <row r="30" spans="1:3" ht="19.5" customHeight="1" thickBot="1" x14ac:dyDescent="0.35">
      <c r="A30" s="89" t="s">
        <v>33</v>
      </c>
      <c r="B30" s="90" t="s">
        <v>18</v>
      </c>
      <c r="C30" s="31">
        <f>SUM(C22:C29)</f>
        <v>8600</v>
      </c>
    </row>
    <row r="31" spans="1:3" ht="22" customHeight="1" x14ac:dyDescent="0.3"/>
    <row r="32" spans="1:3" ht="39" customHeight="1" x14ac:dyDescent="0.3">
      <c r="A32" s="1" t="s">
        <v>61</v>
      </c>
      <c r="B32" s="1"/>
      <c r="C32" s="1"/>
    </row>
    <row r="33" spans="1:3" ht="41.15" customHeight="1" x14ac:dyDescent="0.3">
      <c r="A33" s="112" t="s">
        <v>62</v>
      </c>
      <c r="B33" s="112"/>
      <c r="C33" s="112"/>
    </row>
    <row r="34" spans="1:3" ht="20.5" customHeight="1" x14ac:dyDescent="0.3"/>
    <row r="35" spans="1:3" ht="20.5" customHeight="1" x14ac:dyDescent="0.3"/>
    <row r="36" spans="1:3" ht="20.5" customHeight="1" x14ac:dyDescent="0.3">
      <c r="A36" s="32" t="s">
        <v>39</v>
      </c>
    </row>
    <row r="37" spans="1:3" ht="20.5" customHeight="1" x14ac:dyDescent="0.3">
      <c r="A37" s="33" t="s">
        <v>38</v>
      </c>
    </row>
    <row r="38" spans="1:3" ht="20.5" customHeight="1" x14ac:dyDescent="0.3">
      <c r="A38" s="33" t="s">
        <v>63</v>
      </c>
    </row>
    <row r="39" spans="1:3" ht="20.5" customHeight="1" x14ac:dyDescent="0.35">
      <c r="A39" s="12"/>
    </row>
    <row r="40" spans="1:3" ht="20.5" customHeight="1" x14ac:dyDescent="0.3">
      <c r="A40" s="34" t="s">
        <v>64</v>
      </c>
    </row>
    <row r="41" spans="1:3" ht="20.5" customHeight="1" x14ac:dyDescent="0.3"/>
    <row r="42" spans="1:3" ht="22.9" customHeight="1" x14ac:dyDescent="0.3"/>
    <row r="44" spans="1:3" ht="16.399999999999999" customHeight="1" x14ac:dyDescent="0.3"/>
    <row r="46" spans="1:3" ht="16.399999999999999" customHeight="1" x14ac:dyDescent="0.3"/>
    <row r="47" spans="1:3" ht="42" customHeight="1" x14ac:dyDescent="0.3"/>
    <row r="48" spans="1:3" ht="17.5" customHeight="1" x14ac:dyDescent="0.3"/>
    <row r="49" spans="2:3" ht="42" customHeight="1" x14ac:dyDescent="0.3"/>
    <row r="50" spans="2:3" ht="42" customHeight="1" x14ac:dyDescent="0.3"/>
    <row r="51" spans="2:3" ht="42" customHeight="1" x14ac:dyDescent="0.3"/>
    <row r="52" spans="2:3" ht="42" customHeight="1" x14ac:dyDescent="0.3"/>
    <row r="53" spans="2:3" ht="16.399999999999999" customHeight="1" x14ac:dyDescent="0.3"/>
    <row r="55" spans="2:3" ht="2.15" customHeight="1" x14ac:dyDescent="0.3">
      <c r="B55" s="4"/>
      <c r="C55" s="10"/>
    </row>
    <row r="56" spans="2:3" ht="14.5" x14ac:dyDescent="0.35">
      <c r="C56" s="8"/>
    </row>
  </sheetData>
  <sheetProtection algorithmName="SHA-512" hashValue="jjvQ32QRnVLyORgJ2LA/kRM8JbsM2H14sxqc/ihoS5RHUjn/2Am6RhXhJAs6lG2hprlN9t70AZ3QuQ1H3rET/w==" saltValue="oR03CdPpYYqk2BJLShFSgw==" spinCount="100000" sheet="1" objects="1" scenarios="1"/>
  <mergeCells count="2">
    <mergeCell ref="A32:C32"/>
    <mergeCell ref="A33:C33"/>
  </mergeCells>
  <pageMargins left="0.23622047244094491" right="0.23622047244094491" top="1.3950396825396825" bottom="0.74803149606299213" header="0.31496062992125984" footer="0.31496062992125984"/>
  <pageSetup paperSize="9" scale="66" orientation="portrait" r:id="rId1"/>
  <headerFooter>
    <oddHeader>&amp;L&amp;G</oddHead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D1B8-1538-418E-9300-491549C9CEA3}">
  <sheetPr>
    <outlinePr applyStyles="1"/>
    <pageSetUpPr fitToPage="1"/>
  </sheetPr>
  <dimension ref="A1:C53"/>
  <sheetViews>
    <sheetView view="pageBreakPreview" zoomScale="60" zoomScaleNormal="70" zoomScalePageLayoutView="55" workbookViewId="0">
      <selection activeCell="E23" sqref="E23"/>
    </sheetView>
  </sheetViews>
  <sheetFormatPr baseColWidth="10" defaultColWidth="11.453125" defaultRowHeight="14" x14ac:dyDescent="0.3"/>
  <cols>
    <col min="1" max="1" width="53.81640625" style="2" customWidth="1"/>
    <col min="2" max="2" width="18" style="2" customWidth="1"/>
    <col min="3" max="3" width="12.81640625" style="2" customWidth="1"/>
    <col min="4" max="5" width="11.453125" style="2"/>
    <col min="6" max="6" width="45.1796875" style="2" customWidth="1"/>
    <col min="7" max="7" width="17.54296875" style="2" customWidth="1"/>
    <col min="8" max="8" width="11.81640625" style="2" customWidth="1"/>
    <col min="9" max="16384" width="11.453125" style="2"/>
  </cols>
  <sheetData>
    <row r="1" spans="1:3" ht="23" x14ac:dyDescent="0.3">
      <c r="A1" s="6" t="s">
        <v>47</v>
      </c>
    </row>
    <row r="2" spans="1:3" ht="20" x14ac:dyDescent="0.4">
      <c r="A2" s="5" t="s">
        <v>1</v>
      </c>
      <c r="C2" s="7"/>
    </row>
    <row r="4" spans="1:3" ht="20" x14ac:dyDescent="0.4">
      <c r="A4" s="11" t="s">
        <v>36</v>
      </c>
      <c r="B4" s="5"/>
    </row>
    <row r="5" spans="1:3" ht="28.75" customHeight="1" thickBot="1" x14ac:dyDescent="0.35">
      <c r="B5" s="3"/>
      <c r="C5" s="3"/>
    </row>
    <row r="6" spans="1:3" ht="33" customHeight="1" thickBot="1" x14ac:dyDescent="0.35">
      <c r="A6" s="17" t="s">
        <v>23</v>
      </c>
      <c r="B6" s="19"/>
      <c r="C6" s="18"/>
    </row>
    <row r="7" spans="1:3" ht="45.4" customHeight="1" thickBot="1" x14ac:dyDescent="0.35">
      <c r="A7" s="21" t="s">
        <v>55</v>
      </c>
      <c r="B7" s="40" t="s">
        <v>5</v>
      </c>
      <c r="C7" s="41" t="s">
        <v>1</v>
      </c>
    </row>
    <row r="8" spans="1:3" ht="19.5" customHeight="1" x14ac:dyDescent="0.3">
      <c r="A8" s="42" t="s">
        <v>0</v>
      </c>
      <c r="B8" s="43" t="s">
        <v>11</v>
      </c>
      <c r="C8" s="44">
        <v>4464</v>
      </c>
    </row>
    <row r="9" spans="1:3" ht="19.5" customHeight="1" x14ac:dyDescent="0.3">
      <c r="A9" s="42" t="s">
        <v>20</v>
      </c>
      <c r="B9" s="45" t="s">
        <v>11</v>
      </c>
      <c r="C9" s="46">
        <v>4820</v>
      </c>
    </row>
    <row r="10" spans="1:3" ht="19.5" customHeight="1" x14ac:dyDescent="0.3">
      <c r="A10" s="42" t="s">
        <v>0</v>
      </c>
      <c r="B10" s="47" t="s">
        <v>12</v>
      </c>
      <c r="C10" s="46">
        <v>10168</v>
      </c>
    </row>
    <row r="11" spans="1:3" ht="19.5" customHeight="1" x14ac:dyDescent="0.3">
      <c r="A11" s="42" t="s">
        <v>20</v>
      </c>
      <c r="B11" s="47" t="s">
        <v>12</v>
      </c>
      <c r="C11" s="46">
        <v>5560</v>
      </c>
    </row>
    <row r="12" spans="1:3" ht="19.5" customHeight="1" x14ac:dyDescent="0.3">
      <c r="A12" s="42" t="s">
        <v>0</v>
      </c>
      <c r="B12" s="9" t="s">
        <v>13</v>
      </c>
      <c r="C12" s="46">
        <v>7440</v>
      </c>
    </row>
    <row r="13" spans="1:3" ht="19.5" customHeight="1" x14ac:dyDescent="0.3">
      <c r="A13" s="42" t="s">
        <v>20</v>
      </c>
      <c r="B13" s="9" t="s">
        <v>13</v>
      </c>
      <c r="C13" s="46">
        <v>3240</v>
      </c>
    </row>
    <row r="14" spans="1:3" ht="5.25" customHeight="1" x14ac:dyDescent="0.3">
      <c r="A14" s="48"/>
      <c r="B14" s="49"/>
      <c r="C14" s="50"/>
    </row>
    <row r="15" spans="1:3" ht="19.5" customHeight="1" x14ac:dyDescent="0.3">
      <c r="A15" s="42"/>
      <c r="B15" s="51" t="s">
        <v>10</v>
      </c>
      <c r="C15" s="22">
        <f>C8+C10+C12</f>
        <v>22072</v>
      </c>
    </row>
    <row r="16" spans="1:3" ht="19.5" customHeight="1" x14ac:dyDescent="0.3">
      <c r="A16" s="42"/>
      <c r="B16" s="23" t="s">
        <v>21</v>
      </c>
      <c r="C16" s="22">
        <f>C9+C11+C13</f>
        <v>13620</v>
      </c>
    </row>
    <row r="17" spans="1:3" ht="19.5" customHeight="1" x14ac:dyDescent="0.3">
      <c r="A17" s="14" t="s">
        <v>52</v>
      </c>
      <c r="B17" s="52" t="s">
        <v>22</v>
      </c>
      <c r="C17" s="24">
        <f>SUM(C15:C16)</f>
        <v>35692</v>
      </c>
    </row>
    <row r="18" spans="1:3" ht="44.15" customHeight="1" thickBot="1" x14ac:dyDescent="0.35">
      <c r="A18" s="14" t="s">
        <v>51</v>
      </c>
      <c r="B18" s="53" t="s">
        <v>3</v>
      </c>
      <c r="C18" s="20">
        <v>4250</v>
      </c>
    </row>
    <row r="19" spans="1:3" ht="19.5" customHeight="1" x14ac:dyDescent="0.3">
      <c r="A19" s="42"/>
      <c r="B19" s="25" t="s">
        <v>19</v>
      </c>
      <c r="C19" s="26">
        <f>SUM(C17:C18)</f>
        <v>39942</v>
      </c>
    </row>
    <row r="20" spans="1:3" ht="28" x14ac:dyDescent="0.3">
      <c r="A20" s="15" t="s">
        <v>56</v>
      </c>
      <c r="B20" s="27" t="s">
        <v>15</v>
      </c>
      <c r="C20" s="28">
        <f t="shared" ref="C20" si="0">-IF(C17*50%&lt;10500,C17*50%,10500)</f>
        <v>-10500</v>
      </c>
    </row>
    <row r="21" spans="1:3" ht="19.5" customHeight="1" x14ac:dyDescent="0.3">
      <c r="A21" s="16" t="s">
        <v>54</v>
      </c>
      <c r="B21" s="54" t="s">
        <v>25</v>
      </c>
      <c r="C21" s="30">
        <f t="shared" ref="C21" si="1">C19+C20</f>
        <v>29442</v>
      </c>
    </row>
    <row r="22" spans="1:3" ht="40.5" customHeight="1" thickBot="1" x14ac:dyDescent="0.35">
      <c r="A22" s="29" t="s">
        <v>24</v>
      </c>
      <c r="B22" s="27" t="s">
        <v>16</v>
      </c>
      <c r="C22" s="37"/>
    </row>
    <row r="23" spans="1:3" ht="40.5" customHeight="1" thickBot="1" x14ac:dyDescent="0.35">
      <c r="A23" s="29" t="s">
        <v>40</v>
      </c>
      <c r="B23" s="27" t="s">
        <v>43</v>
      </c>
      <c r="C23" s="38"/>
    </row>
    <row r="24" spans="1:3" ht="40.5" customHeight="1" thickBot="1" x14ac:dyDescent="0.35">
      <c r="A24" s="29" t="s">
        <v>40</v>
      </c>
      <c r="B24" s="55" t="s">
        <v>43</v>
      </c>
      <c r="C24" s="38"/>
    </row>
    <row r="25" spans="1:3" ht="40.5" customHeight="1" thickBot="1" x14ac:dyDescent="0.35">
      <c r="A25" s="29" t="s">
        <v>41</v>
      </c>
      <c r="B25" s="27" t="s">
        <v>42</v>
      </c>
      <c r="C25" s="37"/>
    </row>
    <row r="26" spans="1:3" ht="40.5" customHeight="1" thickBot="1" x14ac:dyDescent="0.35">
      <c r="A26" s="29" t="s">
        <v>41</v>
      </c>
      <c r="B26" s="27" t="s">
        <v>42</v>
      </c>
      <c r="C26" s="37"/>
    </row>
    <row r="27" spans="1:3" ht="40.5" customHeight="1" thickBot="1" x14ac:dyDescent="0.35">
      <c r="A27" s="29" t="s">
        <v>35</v>
      </c>
      <c r="B27" s="27" t="s">
        <v>17</v>
      </c>
      <c r="C27" s="37"/>
    </row>
    <row r="28" spans="1:3" ht="40.5" customHeight="1" thickBot="1" x14ac:dyDescent="0.35">
      <c r="A28" s="29" t="s">
        <v>35</v>
      </c>
      <c r="B28" s="27" t="s">
        <v>17</v>
      </c>
      <c r="C28" s="39"/>
    </row>
    <row r="29" spans="1:3" ht="19.5" customHeight="1" thickBot="1" x14ac:dyDescent="0.35">
      <c r="A29" s="57" t="s">
        <v>33</v>
      </c>
      <c r="B29" s="56" t="s">
        <v>18</v>
      </c>
      <c r="C29" s="31">
        <f t="shared" ref="C29" si="2">SUM(C21:C28)</f>
        <v>29442</v>
      </c>
    </row>
    <row r="30" spans="1:3" ht="22" customHeight="1" x14ac:dyDescent="0.3"/>
    <row r="31" spans="1:3" ht="39" customHeight="1" x14ac:dyDescent="0.3">
      <c r="A31" s="1" t="s">
        <v>61</v>
      </c>
      <c r="B31" s="1"/>
      <c r="C31" s="1"/>
    </row>
    <row r="32" spans="1:3" ht="41.15" customHeight="1" x14ac:dyDescent="0.3">
      <c r="A32" s="112" t="s">
        <v>62</v>
      </c>
      <c r="B32" s="112"/>
      <c r="C32" s="112"/>
    </row>
    <row r="33" spans="1:1" ht="20.5" customHeight="1" x14ac:dyDescent="0.3"/>
    <row r="34" spans="1:1" ht="20.5" customHeight="1" x14ac:dyDescent="0.3"/>
    <row r="35" spans="1:1" ht="20.5" customHeight="1" x14ac:dyDescent="0.3">
      <c r="A35" s="32" t="s">
        <v>39</v>
      </c>
    </row>
    <row r="36" spans="1:1" ht="20.5" customHeight="1" x14ac:dyDescent="0.3">
      <c r="A36" s="33" t="s">
        <v>38</v>
      </c>
    </row>
    <row r="37" spans="1:1" ht="20.5" customHeight="1" x14ac:dyDescent="0.3">
      <c r="A37" s="33" t="s">
        <v>63</v>
      </c>
    </row>
    <row r="38" spans="1:1" ht="20.5" customHeight="1" x14ac:dyDescent="0.35">
      <c r="A38" s="12"/>
    </row>
    <row r="39" spans="1:1" ht="20.5" customHeight="1" x14ac:dyDescent="0.3">
      <c r="A39" s="34" t="s">
        <v>64</v>
      </c>
    </row>
    <row r="41" spans="1:1" ht="16.399999999999999" customHeight="1" x14ac:dyDescent="0.3"/>
    <row r="43" spans="1:1" ht="16.399999999999999" customHeight="1" x14ac:dyDescent="0.3"/>
    <row r="44" spans="1:1" ht="42" customHeight="1" x14ac:dyDescent="0.3"/>
    <row r="45" spans="1:1" ht="13.5" customHeight="1" x14ac:dyDescent="0.3"/>
    <row r="46" spans="1:1" ht="42" customHeight="1" x14ac:dyDescent="0.3"/>
    <row r="47" spans="1:1" ht="42" customHeight="1" x14ac:dyDescent="0.3"/>
    <row r="48" spans="1:1" ht="42" customHeight="1" x14ac:dyDescent="0.3"/>
    <row r="49" spans="2:3" ht="42" customHeight="1" x14ac:dyDescent="0.3"/>
    <row r="50" spans="2:3" ht="16.399999999999999" customHeight="1" x14ac:dyDescent="0.3"/>
    <row r="52" spans="2:3" x14ac:dyDescent="0.3">
      <c r="B52" s="4"/>
      <c r="C52" s="10"/>
    </row>
    <row r="53" spans="2:3" ht="14.5" x14ac:dyDescent="0.35">
      <c r="C53" s="8"/>
    </row>
  </sheetData>
  <sheetProtection algorithmName="SHA-512" hashValue="rOmxfjasUNj0Fx4jqOQJ59nzgrz5ZHCMa1DCJs57OnsyreTYtlDJxGhSSBWJUVaPmZ2GpSOVyz1atT8ZVf7G6Q==" saltValue="cTC8EBE0i0WC3dSXAnDNRA==" spinCount="100000" sheet="1" objects="1" scenarios="1"/>
  <mergeCells count="2">
    <mergeCell ref="A31:C31"/>
    <mergeCell ref="A32:C32"/>
  </mergeCells>
  <pageMargins left="0.23622047244094491" right="0.23622047244094491" top="1.4303571428571429" bottom="0.74803149606299213" header="0.31496062992125984" footer="0.31496062992125984"/>
  <pageSetup paperSize="9" scale="65" orientation="portrait" r:id="rId1"/>
  <headerFooter>
    <oddHeader>&amp;L&amp;G</oddHeader>
    <oddFooter>&amp;L&amp;G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6066-82CF-45FD-B857-4CFF002158D6}">
  <sheetPr>
    <outlinePr applyStyles="1"/>
    <pageSetUpPr fitToPage="1"/>
  </sheetPr>
  <dimension ref="A1:C53"/>
  <sheetViews>
    <sheetView view="pageBreakPreview" zoomScale="60" zoomScaleNormal="70" zoomScalePageLayoutView="70" workbookViewId="0">
      <selection activeCell="C17" sqref="C17"/>
    </sheetView>
  </sheetViews>
  <sheetFormatPr baseColWidth="10" defaultColWidth="11.453125" defaultRowHeight="14" x14ac:dyDescent="0.3"/>
  <cols>
    <col min="1" max="1" width="53.81640625" style="2" customWidth="1"/>
    <col min="2" max="2" width="19.81640625" style="2" bestFit="1" customWidth="1"/>
    <col min="3" max="3" width="12.81640625" style="2" customWidth="1"/>
    <col min="4" max="5" width="11.453125" style="2"/>
    <col min="6" max="6" width="51.81640625" style="2" customWidth="1"/>
    <col min="7" max="7" width="17.54296875" style="2" customWidth="1"/>
    <col min="8" max="8" width="11.81640625" style="2" customWidth="1"/>
    <col min="9" max="16384" width="11.453125" style="2"/>
  </cols>
  <sheetData>
    <row r="1" spans="1:3" ht="23" x14ac:dyDescent="0.3">
      <c r="A1" s="6" t="s">
        <v>47</v>
      </c>
      <c r="C1" s="7"/>
    </row>
    <row r="2" spans="1:3" ht="20" x14ac:dyDescent="0.4">
      <c r="A2" s="5" t="s">
        <v>1</v>
      </c>
    </row>
    <row r="4" spans="1:3" ht="20" x14ac:dyDescent="0.4">
      <c r="A4" s="11" t="s">
        <v>45</v>
      </c>
      <c r="B4" s="5"/>
    </row>
    <row r="5" spans="1:3" ht="28.75" customHeight="1" thickBot="1" x14ac:dyDescent="0.35">
      <c r="B5" s="3"/>
      <c r="C5" s="3"/>
    </row>
    <row r="6" spans="1:3" ht="33" customHeight="1" thickBot="1" x14ac:dyDescent="0.35">
      <c r="A6" s="58" t="s">
        <v>23</v>
      </c>
      <c r="B6" s="59"/>
      <c r="C6" s="80"/>
    </row>
    <row r="7" spans="1:3" ht="45.4" customHeight="1" thickBot="1" x14ac:dyDescent="0.35">
      <c r="A7" s="60" t="s">
        <v>65</v>
      </c>
      <c r="B7" s="61" t="s">
        <v>5</v>
      </c>
      <c r="C7" s="81" t="s">
        <v>4</v>
      </c>
    </row>
    <row r="8" spans="1:3" ht="19.5" customHeight="1" x14ac:dyDescent="0.3">
      <c r="A8" s="62" t="s">
        <v>34</v>
      </c>
      <c r="B8" s="63" t="s">
        <v>58</v>
      </c>
      <c r="C8" s="64">
        <v>7300</v>
      </c>
    </row>
    <row r="9" spans="1:3" ht="19.5" customHeight="1" x14ac:dyDescent="0.3">
      <c r="A9" s="62" t="s">
        <v>34</v>
      </c>
      <c r="B9" s="65" t="s">
        <v>26</v>
      </c>
      <c r="C9" s="66">
        <v>4700</v>
      </c>
    </row>
    <row r="10" spans="1:3" ht="19.5" customHeight="1" x14ac:dyDescent="0.3">
      <c r="A10" s="62" t="s">
        <v>34</v>
      </c>
      <c r="B10" s="67" t="s">
        <v>27</v>
      </c>
      <c r="C10" s="66">
        <v>5300</v>
      </c>
    </row>
    <row r="11" spans="1:3" ht="5.25" customHeight="1" x14ac:dyDescent="0.3">
      <c r="A11" s="48"/>
      <c r="B11" s="49"/>
      <c r="C11" s="50"/>
    </row>
    <row r="12" spans="1:3" ht="19.5" customHeight="1" x14ac:dyDescent="0.3">
      <c r="A12" s="62" t="s">
        <v>34</v>
      </c>
      <c r="B12" s="68" t="s">
        <v>10</v>
      </c>
      <c r="C12" s="69">
        <f>C8+C9+C10</f>
        <v>17300</v>
      </c>
    </row>
    <row r="13" spans="1:3" ht="19.5" customHeight="1" thickBot="1" x14ac:dyDescent="0.35">
      <c r="A13" s="62" t="s">
        <v>20</v>
      </c>
      <c r="B13" s="70" t="s">
        <v>32</v>
      </c>
      <c r="C13" s="71">
        <v>950</v>
      </c>
    </row>
    <row r="14" spans="1:3" ht="19.5" customHeight="1" thickBot="1" x14ac:dyDescent="0.35">
      <c r="A14" s="62"/>
      <c r="B14" s="72" t="s">
        <v>19</v>
      </c>
      <c r="C14" s="73">
        <f>SUM(C12:C13)</f>
        <v>18250</v>
      </c>
    </row>
    <row r="15" spans="1:3" ht="28" x14ac:dyDescent="0.3">
      <c r="A15" s="15" t="s">
        <v>53</v>
      </c>
      <c r="B15" s="74" t="s">
        <v>15</v>
      </c>
      <c r="C15" s="75">
        <f>-IF(C12*50%&lt;9500,C12*50%,9500)</f>
        <v>-8650</v>
      </c>
    </row>
    <row r="16" spans="1:3" ht="19.5" customHeight="1" x14ac:dyDescent="0.3">
      <c r="A16" s="16" t="s">
        <v>54</v>
      </c>
      <c r="B16" s="76" t="s">
        <v>25</v>
      </c>
      <c r="C16" s="77">
        <f>C14+C15</f>
        <v>9600</v>
      </c>
    </row>
    <row r="17" spans="1:3" ht="46" customHeight="1" thickBot="1" x14ac:dyDescent="0.35">
      <c r="A17" s="29" t="s">
        <v>24</v>
      </c>
      <c r="B17" s="74" t="s">
        <v>16</v>
      </c>
      <c r="C17" s="83"/>
    </row>
    <row r="18" spans="1:3" ht="46" customHeight="1" thickBot="1" x14ac:dyDescent="0.35">
      <c r="A18" s="29" t="s">
        <v>40</v>
      </c>
      <c r="B18" s="74" t="s">
        <v>43</v>
      </c>
      <c r="C18" s="84"/>
    </row>
    <row r="19" spans="1:3" ht="46" customHeight="1" thickBot="1" x14ac:dyDescent="0.35">
      <c r="A19" s="29" t="s">
        <v>40</v>
      </c>
      <c r="B19" s="74" t="s">
        <v>43</v>
      </c>
      <c r="C19" s="84"/>
    </row>
    <row r="20" spans="1:3" ht="46" customHeight="1" thickBot="1" x14ac:dyDescent="0.35">
      <c r="A20" s="29" t="s">
        <v>57</v>
      </c>
      <c r="B20" s="74" t="s">
        <v>42</v>
      </c>
      <c r="C20" s="83"/>
    </row>
    <row r="21" spans="1:3" ht="46" customHeight="1" thickBot="1" x14ac:dyDescent="0.35">
      <c r="A21" s="29" t="s">
        <v>57</v>
      </c>
      <c r="B21" s="74" t="s">
        <v>42</v>
      </c>
      <c r="C21" s="83"/>
    </row>
    <row r="22" spans="1:3" ht="46" customHeight="1" thickBot="1" x14ac:dyDescent="0.35">
      <c r="A22" s="29" t="s">
        <v>66</v>
      </c>
      <c r="B22" s="74" t="s">
        <v>17</v>
      </c>
      <c r="C22" s="83"/>
    </row>
    <row r="23" spans="1:3" ht="46" customHeight="1" thickBot="1" x14ac:dyDescent="0.35">
      <c r="A23" s="29" t="s">
        <v>66</v>
      </c>
      <c r="B23" s="74" t="s">
        <v>17</v>
      </c>
      <c r="C23" s="85"/>
    </row>
    <row r="24" spans="1:3" ht="23.15" customHeight="1" thickBot="1" x14ac:dyDescent="0.35">
      <c r="A24" s="57" t="s">
        <v>33</v>
      </c>
      <c r="B24" s="82" t="s">
        <v>18</v>
      </c>
      <c r="C24" s="78">
        <f>SUM(C16:C23)</f>
        <v>9600</v>
      </c>
    </row>
    <row r="25" spans="1:3" ht="22.5" customHeight="1" x14ac:dyDescent="0.3">
      <c r="A25" s="13"/>
      <c r="B25" s="79"/>
      <c r="C25" s="79"/>
    </row>
    <row r="26" spans="1:3" ht="40.5" customHeight="1" x14ac:dyDescent="0.3">
      <c r="A26" s="13" t="s">
        <v>46</v>
      </c>
      <c r="B26" s="79"/>
      <c r="C26" s="79"/>
    </row>
    <row r="27" spans="1:3" ht="19.5" customHeight="1" x14ac:dyDescent="0.3">
      <c r="A27" s="13"/>
      <c r="B27" s="79"/>
      <c r="C27" s="79"/>
    </row>
    <row r="28" spans="1:3" x14ac:dyDescent="0.3">
      <c r="A28" s="13"/>
      <c r="B28" s="13"/>
      <c r="C28" s="13"/>
    </row>
    <row r="29" spans="1:3" ht="39" customHeight="1" x14ac:dyDescent="0.3">
      <c r="A29" s="1" t="s">
        <v>61</v>
      </c>
      <c r="B29" s="1"/>
      <c r="C29" s="1"/>
    </row>
    <row r="30" spans="1:3" ht="41.15" customHeight="1" x14ac:dyDescent="0.3">
      <c r="A30" s="112" t="s">
        <v>62</v>
      </c>
      <c r="B30" s="112"/>
      <c r="C30" s="112"/>
    </row>
    <row r="31" spans="1:3" ht="20.5" customHeight="1" x14ac:dyDescent="0.3">
      <c r="A31" s="13"/>
      <c r="B31" s="13"/>
      <c r="C31" s="13"/>
    </row>
    <row r="32" spans="1:3" ht="20.5" customHeight="1" x14ac:dyDescent="0.3">
      <c r="A32" s="13"/>
      <c r="B32" s="13"/>
      <c r="C32" s="13"/>
    </row>
    <row r="33" spans="1:3" ht="20.5" customHeight="1" x14ac:dyDescent="0.3">
      <c r="A33" s="32" t="s">
        <v>39</v>
      </c>
      <c r="B33" s="13"/>
      <c r="C33" s="13"/>
    </row>
    <row r="34" spans="1:3" ht="20.5" customHeight="1" x14ac:dyDescent="0.3">
      <c r="A34" s="33" t="s">
        <v>38</v>
      </c>
      <c r="B34" s="13"/>
      <c r="C34" s="13"/>
    </row>
    <row r="35" spans="1:3" ht="20.5" customHeight="1" x14ac:dyDescent="0.3">
      <c r="A35" s="33" t="s">
        <v>63</v>
      </c>
      <c r="B35" s="13"/>
      <c r="C35" s="13"/>
    </row>
    <row r="36" spans="1:3" ht="20.5" customHeight="1" x14ac:dyDescent="0.35">
      <c r="A36" s="12"/>
      <c r="B36" s="13"/>
      <c r="C36" s="13"/>
    </row>
    <row r="37" spans="1:3" ht="15.5" x14ac:dyDescent="0.3">
      <c r="A37" s="34" t="s">
        <v>64</v>
      </c>
      <c r="B37" s="13"/>
      <c r="C37" s="13"/>
    </row>
    <row r="38" spans="1:3" ht="20.5" customHeight="1" x14ac:dyDescent="0.3"/>
    <row r="39" spans="1:3" ht="22.9" customHeight="1" x14ac:dyDescent="0.3"/>
    <row r="41" spans="1:3" ht="16.399999999999999" customHeight="1" x14ac:dyDescent="0.3"/>
    <row r="43" spans="1:3" ht="16.399999999999999" customHeight="1" x14ac:dyDescent="0.3"/>
    <row r="44" spans="1:3" ht="42" customHeight="1" x14ac:dyDescent="0.3"/>
    <row r="45" spans="1:3" ht="17.5" customHeight="1" x14ac:dyDescent="0.3"/>
    <row r="46" spans="1:3" ht="42" customHeight="1" x14ac:dyDescent="0.3"/>
    <row r="47" spans="1:3" ht="42" customHeight="1" x14ac:dyDescent="0.3"/>
    <row r="48" spans="1:3" ht="42" customHeight="1" x14ac:dyDescent="0.3"/>
    <row r="49" spans="2:3" ht="42" customHeight="1" x14ac:dyDescent="0.3"/>
    <row r="50" spans="2:3" ht="16.399999999999999" customHeight="1" x14ac:dyDescent="0.3"/>
    <row r="52" spans="2:3" ht="2.15" customHeight="1" x14ac:dyDescent="0.3">
      <c r="B52" s="4"/>
      <c r="C52" s="10"/>
    </row>
    <row r="53" spans="2:3" ht="14.5" x14ac:dyDescent="0.35">
      <c r="C53" s="8"/>
    </row>
  </sheetData>
  <sheetProtection algorithmName="SHA-512" hashValue="nz9J/blkeJebRF5V66tpHL201T7iPBAYECqXefhUGnLSdkdyimaTk2GT6VbSc2BHvG+XGpRf5QW/tvxUMR/mqw==" saltValue="XC1J2gIjWgFBxOnn+YYGWA==" spinCount="100000" sheet="1" objects="1" scenarios="1"/>
  <mergeCells count="2">
    <mergeCell ref="A29:C29"/>
    <mergeCell ref="A30:C30"/>
  </mergeCells>
  <pageMargins left="0.23622047244094491" right="0.23622047244094491" top="1.3950396825396825" bottom="0.74803149606299213" header="0.31496062992125984" footer="0.31496062992125984"/>
  <pageSetup paperSize="9" scale="61" orientation="portrait" r:id="rId1"/>
  <headerFooter>
    <oddHeader>&amp;L&amp;G</oddHeader>
    <oddFooter>&amp;L&amp;G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345D-BB91-476C-83A4-B21046E35B8D}">
  <sheetPr>
    <outlinePr applyStyles="1"/>
    <pageSetUpPr fitToPage="1"/>
  </sheetPr>
  <dimension ref="A1:C55"/>
  <sheetViews>
    <sheetView view="pageBreakPreview" zoomScale="60" zoomScaleNormal="70" zoomScalePageLayoutView="70" workbookViewId="0">
      <selection activeCell="E20" sqref="E20"/>
    </sheetView>
  </sheetViews>
  <sheetFormatPr baseColWidth="10" defaultColWidth="11.453125" defaultRowHeight="14" x14ac:dyDescent="0.3"/>
  <cols>
    <col min="1" max="1" width="53.81640625" style="2" customWidth="1"/>
    <col min="2" max="2" width="20.1796875" style="2" bestFit="1" customWidth="1"/>
    <col min="3" max="3" width="12.81640625" style="2" customWidth="1"/>
    <col min="4" max="5" width="11.453125" style="2"/>
    <col min="6" max="6" width="45.54296875" style="2" customWidth="1"/>
    <col min="7" max="7" width="17.54296875" style="2" customWidth="1"/>
    <col min="8" max="8" width="11.81640625" style="2" customWidth="1"/>
    <col min="9" max="16384" width="11.453125" style="2"/>
  </cols>
  <sheetData>
    <row r="1" spans="1:3" ht="23" x14ac:dyDescent="0.3">
      <c r="A1" s="6" t="s">
        <v>47</v>
      </c>
      <c r="C1" s="7"/>
    </row>
    <row r="2" spans="1:3" ht="20" x14ac:dyDescent="0.4">
      <c r="A2" s="5" t="s">
        <v>1</v>
      </c>
    </row>
    <row r="4" spans="1:3" ht="20" x14ac:dyDescent="0.4">
      <c r="A4" s="11" t="s">
        <v>48</v>
      </c>
      <c r="B4" s="5"/>
    </row>
    <row r="5" spans="1:3" ht="28.75" customHeight="1" thickBot="1" x14ac:dyDescent="0.35">
      <c r="B5" s="3"/>
      <c r="C5" s="3"/>
    </row>
    <row r="6" spans="1:3" ht="33" customHeight="1" thickBot="1" x14ac:dyDescent="0.35">
      <c r="A6" s="58" t="s">
        <v>23</v>
      </c>
      <c r="B6" s="59"/>
      <c r="C6" s="80"/>
    </row>
    <row r="7" spans="1:3" ht="45.4" customHeight="1" thickBot="1" x14ac:dyDescent="0.35">
      <c r="A7" s="60" t="s">
        <v>67</v>
      </c>
      <c r="B7" s="61" t="s">
        <v>5</v>
      </c>
      <c r="C7" s="81" t="s">
        <v>4</v>
      </c>
    </row>
    <row r="8" spans="1:3" ht="19.5" customHeight="1" x14ac:dyDescent="0.3">
      <c r="A8" s="62" t="s">
        <v>34</v>
      </c>
      <c r="B8" s="86" t="s">
        <v>59</v>
      </c>
      <c r="C8" s="64">
        <v>7300</v>
      </c>
    </row>
    <row r="9" spans="1:3" ht="19.5" customHeight="1" x14ac:dyDescent="0.3">
      <c r="A9" s="62" t="s">
        <v>34</v>
      </c>
      <c r="B9" s="45" t="s">
        <v>28</v>
      </c>
      <c r="C9" s="87">
        <v>4700</v>
      </c>
    </row>
    <row r="10" spans="1:3" ht="19.5" customHeight="1" x14ac:dyDescent="0.3">
      <c r="A10" s="62" t="s">
        <v>34</v>
      </c>
      <c r="B10" s="47" t="s">
        <v>29</v>
      </c>
      <c r="C10" s="87">
        <v>5800</v>
      </c>
    </row>
    <row r="11" spans="1:3" ht="19.5" customHeight="1" x14ac:dyDescent="0.3">
      <c r="A11" s="62" t="s">
        <v>34</v>
      </c>
      <c r="B11" s="88" t="s">
        <v>30</v>
      </c>
      <c r="C11" s="66">
        <v>5400</v>
      </c>
    </row>
    <row r="12" spans="1:3" ht="19.5" customHeight="1" x14ac:dyDescent="0.3">
      <c r="A12" s="62" t="s">
        <v>34</v>
      </c>
      <c r="B12" s="9" t="s">
        <v>31</v>
      </c>
      <c r="C12" s="66">
        <v>6500</v>
      </c>
    </row>
    <row r="13" spans="1:3" ht="5.25" customHeight="1" x14ac:dyDescent="0.3">
      <c r="A13" s="48"/>
      <c r="B13" s="49"/>
      <c r="C13" s="50"/>
    </row>
    <row r="14" spans="1:3" ht="19.5" customHeight="1" x14ac:dyDescent="0.3">
      <c r="A14" s="62" t="s">
        <v>34</v>
      </c>
      <c r="B14" s="68" t="s">
        <v>10</v>
      </c>
      <c r="C14" s="69">
        <f>SUM(C8:C12)</f>
        <v>29700</v>
      </c>
    </row>
    <row r="15" spans="1:3" ht="19.5" customHeight="1" thickBot="1" x14ac:dyDescent="0.35">
      <c r="A15" s="62" t="s">
        <v>20</v>
      </c>
      <c r="B15" s="70" t="s">
        <v>32</v>
      </c>
      <c r="C15" s="71">
        <v>1500</v>
      </c>
    </row>
    <row r="16" spans="1:3" ht="19.5" customHeight="1" thickBot="1" x14ac:dyDescent="0.35">
      <c r="A16" s="62"/>
      <c r="B16" s="72" t="s">
        <v>19</v>
      </c>
      <c r="C16" s="73">
        <f>SUM(C14:C15)</f>
        <v>31200</v>
      </c>
    </row>
    <row r="17" spans="1:3" ht="28" x14ac:dyDescent="0.3">
      <c r="A17" s="15" t="s">
        <v>53</v>
      </c>
      <c r="B17" s="74" t="s">
        <v>15</v>
      </c>
      <c r="C17" s="75">
        <f>-IF(C14*50%&lt;9500,C14*50%,9500)</f>
        <v>-9500</v>
      </c>
    </row>
    <row r="18" spans="1:3" ht="19.5" customHeight="1" x14ac:dyDescent="0.3">
      <c r="A18" s="16" t="s">
        <v>54</v>
      </c>
      <c r="B18" s="76" t="s">
        <v>25</v>
      </c>
      <c r="C18" s="77">
        <f>C16+C17</f>
        <v>21700</v>
      </c>
    </row>
    <row r="19" spans="1:3" ht="46" customHeight="1" thickBot="1" x14ac:dyDescent="0.35">
      <c r="A19" s="29" t="s">
        <v>24</v>
      </c>
      <c r="B19" s="74" t="s">
        <v>16</v>
      </c>
      <c r="C19" s="83"/>
    </row>
    <row r="20" spans="1:3" ht="46" customHeight="1" thickBot="1" x14ac:dyDescent="0.35">
      <c r="A20" s="29" t="s">
        <v>40</v>
      </c>
      <c r="B20" s="74" t="s">
        <v>43</v>
      </c>
      <c r="C20" s="84"/>
    </row>
    <row r="21" spans="1:3" ht="46" customHeight="1" thickBot="1" x14ac:dyDescent="0.35">
      <c r="A21" s="29" t="s">
        <v>40</v>
      </c>
      <c r="B21" s="74" t="s">
        <v>43</v>
      </c>
      <c r="C21" s="84"/>
    </row>
    <row r="22" spans="1:3" ht="46" customHeight="1" thickBot="1" x14ac:dyDescent="0.35">
      <c r="A22" s="29" t="s">
        <v>57</v>
      </c>
      <c r="B22" s="74" t="s">
        <v>42</v>
      </c>
      <c r="C22" s="83"/>
    </row>
    <row r="23" spans="1:3" ht="46" customHeight="1" thickBot="1" x14ac:dyDescent="0.35">
      <c r="A23" s="29" t="s">
        <v>57</v>
      </c>
      <c r="B23" s="74" t="s">
        <v>42</v>
      </c>
      <c r="C23" s="83"/>
    </row>
    <row r="24" spans="1:3" ht="46" customHeight="1" thickBot="1" x14ac:dyDescent="0.35">
      <c r="A24" s="29" t="s">
        <v>66</v>
      </c>
      <c r="B24" s="74" t="s">
        <v>17</v>
      </c>
      <c r="C24" s="83"/>
    </row>
    <row r="25" spans="1:3" ht="46" customHeight="1" thickBot="1" x14ac:dyDescent="0.35">
      <c r="A25" s="29" t="s">
        <v>66</v>
      </c>
      <c r="B25" s="74" t="s">
        <v>17</v>
      </c>
      <c r="C25" s="85"/>
    </row>
    <row r="26" spans="1:3" ht="23.15" customHeight="1" thickBot="1" x14ac:dyDescent="0.35">
      <c r="A26" s="57" t="s">
        <v>33</v>
      </c>
      <c r="B26" s="82" t="s">
        <v>18</v>
      </c>
      <c r="C26" s="78">
        <f>SUM(C18:C25)</f>
        <v>21700</v>
      </c>
    </row>
    <row r="27" spans="1:3" ht="22.5" customHeight="1" x14ac:dyDescent="0.3">
      <c r="A27" s="13"/>
      <c r="B27" s="79"/>
      <c r="C27" s="79"/>
    </row>
    <row r="28" spans="1:3" ht="40.5" customHeight="1" x14ac:dyDescent="0.3">
      <c r="A28" s="13" t="s">
        <v>46</v>
      </c>
      <c r="B28" s="3"/>
      <c r="C28" s="3"/>
    </row>
    <row r="29" spans="1:3" ht="19.5" customHeight="1" x14ac:dyDescent="0.3">
      <c r="B29" s="3"/>
      <c r="C29" s="3"/>
    </row>
    <row r="30" spans="1:3" ht="22" customHeight="1" x14ac:dyDescent="0.3"/>
    <row r="31" spans="1:3" ht="39" customHeight="1" x14ac:dyDescent="0.3">
      <c r="A31" s="1" t="s">
        <v>61</v>
      </c>
      <c r="B31" s="1"/>
      <c r="C31" s="1"/>
    </row>
    <row r="32" spans="1:3" ht="41.15" customHeight="1" x14ac:dyDescent="0.3">
      <c r="A32" s="112" t="s">
        <v>62</v>
      </c>
      <c r="B32" s="112"/>
      <c r="C32" s="112"/>
    </row>
    <row r="33" spans="1:3" ht="20.5" customHeight="1" x14ac:dyDescent="0.3">
      <c r="A33" s="13"/>
      <c r="B33" s="13"/>
      <c r="C33" s="13"/>
    </row>
    <row r="34" spans="1:3" ht="20.5" customHeight="1" x14ac:dyDescent="0.3">
      <c r="A34" s="13"/>
      <c r="B34" s="13"/>
      <c r="C34" s="13"/>
    </row>
    <row r="35" spans="1:3" ht="20.5" customHeight="1" x14ac:dyDescent="0.3">
      <c r="A35" s="32" t="s">
        <v>39</v>
      </c>
      <c r="B35" s="13"/>
      <c r="C35" s="13"/>
    </row>
    <row r="36" spans="1:3" ht="20.5" customHeight="1" x14ac:dyDescent="0.3">
      <c r="A36" s="33" t="s">
        <v>38</v>
      </c>
      <c r="B36" s="13"/>
      <c r="C36" s="13"/>
    </row>
    <row r="37" spans="1:3" ht="20.5" customHeight="1" x14ac:dyDescent="0.3">
      <c r="A37" s="33" t="s">
        <v>63</v>
      </c>
      <c r="B37" s="13"/>
      <c r="C37" s="13"/>
    </row>
    <row r="38" spans="1:3" ht="20.5" customHeight="1" x14ac:dyDescent="0.35">
      <c r="A38" s="12"/>
      <c r="B38" s="13"/>
      <c r="C38" s="13"/>
    </row>
    <row r="39" spans="1:3" ht="15.5" x14ac:dyDescent="0.3">
      <c r="A39" s="34" t="s">
        <v>64</v>
      </c>
      <c r="B39" s="13"/>
      <c r="C39" s="13"/>
    </row>
    <row r="40" spans="1:3" ht="20.5" customHeight="1" x14ac:dyDescent="0.3"/>
    <row r="41" spans="1:3" ht="22.9" customHeight="1" x14ac:dyDescent="0.3"/>
    <row r="43" spans="1:3" ht="16.399999999999999" customHeight="1" x14ac:dyDescent="0.3"/>
    <row r="45" spans="1:3" ht="16.399999999999999" customHeight="1" x14ac:dyDescent="0.3"/>
    <row r="46" spans="1:3" ht="42" customHeight="1" x14ac:dyDescent="0.3"/>
    <row r="47" spans="1:3" ht="17.5" customHeight="1" x14ac:dyDescent="0.3"/>
    <row r="48" spans="1:3" ht="42" customHeight="1" x14ac:dyDescent="0.3"/>
    <row r="49" spans="2:3" ht="42" customHeight="1" x14ac:dyDescent="0.3"/>
    <row r="50" spans="2:3" ht="42" customHeight="1" x14ac:dyDescent="0.3"/>
    <row r="51" spans="2:3" ht="42" customHeight="1" x14ac:dyDescent="0.3"/>
    <row r="52" spans="2:3" ht="16.399999999999999" customHeight="1" x14ac:dyDescent="0.3"/>
    <row r="54" spans="2:3" ht="2.15" customHeight="1" x14ac:dyDescent="0.3">
      <c r="B54" s="4"/>
      <c r="C54" s="10"/>
    </row>
    <row r="55" spans="2:3" ht="14.5" x14ac:dyDescent="0.35">
      <c r="C55" s="8"/>
    </row>
  </sheetData>
  <sheetProtection algorithmName="SHA-512" hashValue="krixY2js7p9sqKtB8kUn4YyaR2ax9hJty1AkGHfcnmYQaFo/4vQA6OujQ0JuV8RdObvm0mLVwYbBwpNzuRl+eg==" saltValue="lz39PZuUIlpjvn73kMIkeA==" spinCount="100000" sheet="1" objects="1" scenarios="1"/>
  <mergeCells count="2">
    <mergeCell ref="A31:C31"/>
    <mergeCell ref="A32:C32"/>
  </mergeCells>
  <pageMargins left="0.23622047244094491" right="0.23622047244094491" top="1.3950396825396825" bottom="0.74803149606299213" header="0.31496062992125984" footer="0.31496062992125984"/>
  <pageSetup paperSize="9" scale="64" orientation="portrait" r:id="rId1"/>
  <headerFooter>
    <oddHeader>&amp;L&amp;G</oddHeader>
    <oddFooter>&amp;L&amp;G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F6BC-A1B3-49D2-BAB3-42AC39ECD52A}">
  <sheetPr>
    <outlinePr applyStyles="1"/>
    <pageSetUpPr fitToPage="1"/>
  </sheetPr>
  <dimension ref="A1:F54"/>
  <sheetViews>
    <sheetView view="pageBreakPreview" zoomScale="70" zoomScaleNormal="70" zoomScaleSheetLayoutView="70" zoomScalePageLayoutView="85" workbookViewId="0">
      <selection activeCell="F11" sqref="F11"/>
    </sheetView>
  </sheetViews>
  <sheetFormatPr baseColWidth="10" defaultColWidth="11.453125" defaultRowHeight="14" x14ac:dyDescent="0.3"/>
  <cols>
    <col min="1" max="1" width="53.81640625" style="2" customWidth="1"/>
    <col min="2" max="2" width="18" style="2" customWidth="1"/>
    <col min="3" max="3" width="12.81640625" style="2" customWidth="1"/>
    <col min="4" max="5" width="11.453125" style="2"/>
    <col min="6" max="6" width="39.90625" style="2" customWidth="1"/>
    <col min="7" max="7" width="17.54296875" style="2" customWidth="1"/>
    <col min="8" max="8" width="11.81640625" style="2" customWidth="1"/>
    <col min="9" max="16384" width="11.453125" style="2"/>
  </cols>
  <sheetData>
    <row r="1" spans="1:6" ht="23" x14ac:dyDescent="0.3">
      <c r="A1" s="130" t="s">
        <v>47</v>
      </c>
      <c r="B1" s="118"/>
      <c r="C1" s="131"/>
      <c r="D1" s="118"/>
      <c r="E1" s="118"/>
      <c r="F1" s="118"/>
    </row>
    <row r="2" spans="1:6" ht="20" x14ac:dyDescent="0.4">
      <c r="A2" s="132" t="s">
        <v>1</v>
      </c>
      <c r="B2" s="118"/>
      <c r="C2" s="118"/>
      <c r="D2" s="118"/>
      <c r="E2" s="118"/>
      <c r="F2" s="118"/>
    </row>
    <row r="3" spans="1:6" x14ac:dyDescent="0.3">
      <c r="A3" s="118"/>
      <c r="B3" s="118"/>
      <c r="C3" s="118"/>
      <c r="D3" s="118"/>
      <c r="E3" s="118"/>
      <c r="F3" s="118"/>
    </row>
    <row r="4" spans="1:6" ht="20" x14ac:dyDescent="0.4">
      <c r="A4" s="133" t="s">
        <v>69</v>
      </c>
      <c r="B4" s="132"/>
      <c r="C4" s="118"/>
      <c r="D4" s="118"/>
      <c r="E4" s="118"/>
      <c r="F4" s="118"/>
    </row>
    <row r="5" spans="1:6" ht="28.75" customHeight="1" thickBot="1" x14ac:dyDescent="0.35">
      <c r="A5" s="118"/>
      <c r="B5" s="121"/>
      <c r="C5" s="121"/>
      <c r="D5" s="118"/>
      <c r="E5" s="118"/>
      <c r="F5" s="118"/>
    </row>
    <row r="6" spans="1:6" ht="33" customHeight="1" thickBot="1" x14ac:dyDescent="0.35">
      <c r="A6" s="134" t="s">
        <v>23</v>
      </c>
      <c r="B6" s="135"/>
      <c r="C6" s="136"/>
      <c r="D6" s="118"/>
      <c r="E6" s="118"/>
      <c r="F6" s="118"/>
    </row>
    <row r="7" spans="1:6" ht="45.4" customHeight="1" thickBot="1" x14ac:dyDescent="0.35">
      <c r="A7" s="137" t="s">
        <v>68</v>
      </c>
      <c r="B7" s="138" t="s">
        <v>5</v>
      </c>
      <c r="C7" s="139" t="s">
        <v>4</v>
      </c>
      <c r="D7" s="118"/>
      <c r="E7" s="118"/>
      <c r="F7" s="118"/>
    </row>
    <row r="8" spans="1:6" ht="19.5" customHeight="1" x14ac:dyDescent="0.3">
      <c r="A8" s="140" t="s">
        <v>34</v>
      </c>
      <c r="B8" s="141" t="s">
        <v>60</v>
      </c>
      <c r="C8" s="142">
        <v>5500</v>
      </c>
      <c r="D8" s="118"/>
      <c r="E8" s="118"/>
      <c r="F8" s="118"/>
    </row>
    <row r="9" spans="1:6" ht="19.5" customHeight="1" x14ac:dyDescent="0.3">
      <c r="A9" s="140" t="s">
        <v>34</v>
      </c>
      <c r="B9" s="143" t="s">
        <v>49</v>
      </c>
      <c r="C9" s="144">
        <v>16500</v>
      </c>
      <c r="D9" s="118"/>
      <c r="E9" s="118"/>
      <c r="F9" s="118"/>
    </row>
    <row r="10" spans="1:6" ht="5.25" customHeight="1" x14ac:dyDescent="0.3">
      <c r="A10" s="145"/>
      <c r="B10" s="146"/>
      <c r="C10" s="147"/>
      <c r="D10" s="118"/>
      <c r="E10" s="118"/>
      <c r="F10" s="118"/>
    </row>
    <row r="11" spans="1:6" ht="19.5" customHeight="1" x14ac:dyDescent="0.3">
      <c r="A11" s="140" t="s">
        <v>34</v>
      </c>
      <c r="B11" s="148" t="s">
        <v>10</v>
      </c>
      <c r="C11" s="149">
        <f>SUM(C8:C9)</f>
        <v>22000</v>
      </c>
      <c r="D11" s="118"/>
      <c r="E11" s="118"/>
      <c r="F11" s="118"/>
    </row>
    <row r="12" spans="1:6" ht="19.5" customHeight="1" thickBot="1" x14ac:dyDescent="0.35">
      <c r="A12" s="140" t="s">
        <v>20</v>
      </c>
      <c r="B12" s="150" t="s">
        <v>32</v>
      </c>
      <c r="C12" s="151">
        <v>1800</v>
      </c>
      <c r="D12" s="118"/>
      <c r="E12" s="118"/>
      <c r="F12" s="118"/>
    </row>
    <row r="13" spans="1:6" ht="19.5" customHeight="1" thickBot="1" x14ac:dyDescent="0.35">
      <c r="A13" s="140"/>
      <c r="B13" s="152" t="s">
        <v>19</v>
      </c>
      <c r="C13" s="153">
        <f>SUM(C11:C12)</f>
        <v>23800</v>
      </c>
      <c r="D13" s="118"/>
      <c r="E13" s="118"/>
      <c r="F13" s="118"/>
    </row>
    <row r="14" spans="1:6" ht="28" x14ac:dyDescent="0.3">
      <c r="A14" s="154" t="s">
        <v>56</v>
      </c>
      <c r="B14" s="129" t="s">
        <v>15</v>
      </c>
      <c r="C14" s="155">
        <f>-IF(C11*50%&lt;10500,C11*50%,10500)</f>
        <v>-10500</v>
      </c>
      <c r="D14" s="118"/>
      <c r="E14" s="118"/>
      <c r="F14" s="118"/>
    </row>
    <row r="15" spans="1:6" ht="19.5" customHeight="1" x14ac:dyDescent="0.3">
      <c r="A15" s="156" t="s">
        <v>54</v>
      </c>
      <c r="B15" s="157" t="s">
        <v>25</v>
      </c>
      <c r="C15" s="158">
        <f>C13+C14</f>
        <v>13300</v>
      </c>
      <c r="D15" s="118"/>
      <c r="E15" s="118"/>
      <c r="F15" s="118"/>
    </row>
    <row r="16" spans="1:6" ht="46" customHeight="1" thickBot="1" x14ac:dyDescent="0.35">
      <c r="A16" s="128" t="s">
        <v>24</v>
      </c>
      <c r="B16" s="129" t="s">
        <v>16</v>
      </c>
      <c r="C16" s="83"/>
      <c r="D16" s="118"/>
      <c r="E16" s="118"/>
      <c r="F16" s="118"/>
    </row>
    <row r="17" spans="1:6" ht="46" customHeight="1" thickBot="1" x14ac:dyDescent="0.35">
      <c r="A17" s="128" t="s">
        <v>40</v>
      </c>
      <c r="B17" s="129" t="s">
        <v>43</v>
      </c>
      <c r="C17" s="84"/>
      <c r="D17" s="118"/>
      <c r="E17" s="118"/>
      <c r="F17" s="118"/>
    </row>
    <row r="18" spans="1:6" ht="46" customHeight="1" thickBot="1" x14ac:dyDescent="0.35">
      <c r="A18" s="128" t="s">
        <v>40</v>
      </c>
      <c r="B18" s="129" t="s">
        <v>43</v>
      </c>
      <c r="C18" s="84"/>
      <c r="D18" s="118"/>
      <c r="E18" s="118"/>
      <c r="F18" s="118"/>
    </row>
    <row r="19" spans="1:6" ht="46" customHeight="1" thickBot="1" x14ac:dyDescent="0.35">
      <c r="A19" s="128" t="s">
        <v>57</v>
      </c>
      <c r="B19" s="129" t="s">
        <v>42</v>
      </c>
      <c r="C19" s="83"/>
      <c r="D19" s="118"/>
      <c r="E19" s="118"/>
      <c r="F19" s="118"/>
    </row>
    <row r="20" spans="1:6" ht="46" customHeight="1" thickBot="1" x14ac:dyDescent="0.35">
      <c r="A20" s="128" t="s">
        <v>57</v>
      </c>
      <c r="B20" s="129" t="s">
        <v>42</v>
      </c>
      <c r="C20" s="83"/>
      <c r="D20" s="118"/>
      <c r="E20" s="118"/>
      <c r="F20" s="118"/>
    </row>
    <row r="21" spans="1:6" ht="46" customHeight="1" thickBot="1" x14ac:dyDescent="0.35">
      <c r="A21" s="128" t="s">
        <v>66</v>
      </c>
      <c r="B21" s="129" t="s">
        <v>17</v>
      </c>
      <c r="C21" s="83"/>
      <c r="D21" s="118"/>
      <c r="E21" s="118"/>
      <c r="F21" s="118"/>
    </row>
    <row r="22" spans="1:6" ht="46" customHeight="1" thickBot="1" x14ac:dyDescent="0.35">
      <c r="A22" s="128" t="s">
        <v>66</v>
      </c>
      <c r="B22" s="129" t="s">
        <v>17</v>
      </c>
      <c r="C22" s="85"/>
      <c r="D22" s="118"/>
      <c r="E22" s="118"/>
      <c r="F22" s="118"/>
    </row>
    <row r="23" spans="1:6" ht="23.15" customHeight="1" thickBot="1" x14ac:dyDescent="0.35">
      <c r="A23" s="115" t="s">
        <v>33</v>
      </c>
      <c r="B23" s="116" t="s">
        <v>18</v>
      </c>
      <c r="C23" s="117">
        <f>SUM(C15:C22)</f>
        <v>13300</v>
      </c>
      <c r="D23" s="118"/>
      <c r="E23" s="118"/>
      <c r="F23" s="118"/>
    </row>
    <row r="24" spans="1:6" ht="22.5" customHeight="1" x14ac:dyDescent="0.3">
      <c r="A24" s="119"/>
      <c r="B24" s="120"/>
      <c r="C24" s="120"/>
      <c r="D24" s="118"/>
      <c r="E24" s="118"/>
      <c r="F24" s="118"/>
    </row>
    <row r="25" spans="1:6" ht="40.5" customHeight="1" x14ac:dyDescent="0.3">
      <c r="A25" s="119" t="s">
        <v>46</v>
      </c>
      <c r="B25" s="121"/>
      <c r="C25" s="121"/>
      <c r="D25" s="118"/>
      <c r="E25" s="118"/>
      <c r="F25" s="118"/>
    </row>
    <row r="26" spans="1:6" ht="15.5" x14ac:dyDescent="0.3">
      <c r="A26" s="118"/>
      <c r="B26" s="121"/>
      <c r="C26" s="121"/>
      <c r="D26" s="118"/>
      <c r="E26" s="118"/>
      <c r="F26" s="118"/>
    </row>
    <row r="27" spans="1:6" ht="19.5" customHeight="1" x14ac:dyDescent="0.3">
      <c r="A27" s="118"/>
      <c r="B27" s="118"/>
      <c r="C27" s="118"/>
      <c r="D27" s="118"/>
      <c r="E27" s="118"/>
      <c r="F27" s="118"/>
    </row>
    <row r="28" spans="1:6" ht="22" customHeight="1" x14ac:dyDescent="0.3">
      <c r="A28" s="122" t="s">
        <v>61</v>
      </c>
      <c r="B28" s="122"/>
      <c r="C28" s="122"/>
      <c r="D28" s="118"/>
      <c r="E28" s="118"/>
      <c r="F28" s="118"/>
    </row>
    <row r="29" spans="1:6" ht="39" customHeight="1" x14ac:dyDescent="0.3">
      <c r="A29" s="123" t="s">
        <v>62</v>
      </c>
      <c r="B29" s="123"/>
      <c r="C29" s="123"/>
      <c r="D29" s="118"/>
      <c r="E29" s="118"/>
      <c r="F29" s="118"/>
    </row>
    <row r="30" spans="1:6" ht="41.15" customHeight="1" x14ac:dyDescent="0.3">
      <c r="A30" s="119"/>
      <c r="B30" s="119"/>
      <c r="C30" s="119"/>
      <c r="D30" s="118"/>
      <c r="E30" s="118"/>
      <c r="F30" s="118"/>
    </row>
    <row r="31" spans="1:6" ht="20.5" customHeight="1" x14ac:dyDescent="0.3">
      <c r="A31" s="119"/>
      <c r="B31" s="119"/>
      <c r="C31" s="119"/>
      <c r="D31" s="118"/>
      <c r="E31" s="118"/>
      <c r="F31" s="118"/>
    </row>
    <row r="32" spans="1:6" ht="20.5" customHeight="1" x14ac:dyDescent="0.3">
      <c r="A32" s="124" t="s">
        <v>39</v>
      </c>
      <c r="B32" s="119"/>
      <c r="C32" s="119"/>
      <c r="D32" s="118"/>
      <c r="E32" s="118"/>
      <c r="F32" s="118"/>
    </row>
    <row r="33" spans="1:6" ht="20.5" customHeight="1" x14ac:dyDescent="0.3">
      <c r="A33" s="125" t="s">
        <v>38</v>
      </c>
      <c r="B33" s="119"/>
      <c r="C33" s="119"/>
      <c r="D33" s="118"/>
      <c r="E33" s="118"/>
      <c r="F33" s="118"/>
    </row>
    <row r="34" spans="1:6" ht="20.5" customHeight="1" x14ac:dyDescent="0.3">
      <c r="A34" s="125" t="s">
        <v>63</v>
      </c>
      <c r="B34" s="119"/>
      <c r="C34" s="119"/>
      <c r="D34" s="118"/>
      <c r="E34" s="118"/>
      <c r="F34" s="118"/>
    </row>
    <row r="35" spans="1:6" ht="20.5" customHeight="1" x14ac:dyDescent="0.35">
      <c r="A35" s="126"/>
      <c r="B35" s="119"/>
      <c r="C35" s="119"/>
      <c r="D35" s="118"/>
      <c r="E35" s="118"/>
      <c r="F35" s="118"/>
    </row>
    <row r="36" spans="1:6" ht="20.5" customHeight="1" x14ac:dyDescent="0.3">
      <c r="A36" s="127" t="s">
        <v>64</v>
      </c>
      <c r="B36" s="119"/>
      <c r="C36" s="119"/>
      <c r="D36" s="118"/>
      <c r="E36" s="118"/>
      <c r="F36" s="118"/>
    </row>
    <row r="37" spans="1:6" ht="15.5" x14ac:dyDescent="0.35">
      <c r="A37" s="126"/>
      <c r="B37" s="118"/>
      <c r="C37" s="118"/>
      <c r="D37" s="118"/>
      <c r="E37" s="118"/>
      <c r="F37" s="118"/>
    </row>
    <row r="38" spans="1:6" ht="20.5" customHeight="1" x14ac:dyDescent="0.35">
      <c r="A38" s="126"/>
      <c r="B38" s="118"/>
      <c r="C38" s="118"/>
      <c r="D38" s="118"/>
      <c r="E38" s="118"/>
      <c r="F38" s="118"/>
    </row>
    <row r="39" spans="1:6" ht="20.5" customHeight="1" x14ac:dyDescent="0.3"/>
    <row r="40" spans="1:6" ht="22.9" customHeight="1" x14ac:dyDescent="0.3"/>
    <row r="42" spans="1:6" ht="16.399999999999999" customHeight="1" x14ac:dyDescent="0.3"/>
    <row r="44" spans="1:6" ht="16.399999999999999" customHeight="1" x14ac:dyDescent="0.3"/>
    <row r="45" spans="1:6" ht="42" customHeight="1" x14ac:dyDescent="0.3"/>
    <row r="46" spans="1:6" ht="17.5" customHeight="1" x14ac:dyDescent="0.3"/>
    <row r="47" spans="1:6" ht="42" customHeight="1" x14ac:dyDescent="0.3"/>
    <row r="48" spans="1:6" ht="42" customHeight="1" x14ac:dyDescent="0.3"/>
    <row r="49" spans="2:3" ht="42" customHeight="1" x14ac:dyDescent="0.3"/>
    <row r="50" spans="2:3" ht="42" customHeight="1" x14ac:dyDescent="0.3"/>
    <row r="51" spans="2:3" ht="16.399999999999999" customHeight="1" x14ac:dyDescent="0.3"/>
    <row r="53" spans="2:3" ht="2.15" customHeight="1" x14ac:dyDescent="0.3">
      <c r="B53" s="4"/>
      <c r="C53" s="10"/>
    </row>
    <row r="54" spans="2:3" ht="14.5" x14ac:dyDescent="0.35">
      <c r="C54" s="8"/>
    </row>
  </sheetData>
  <sheetProtection algorithmName="SHA-512" hashValue="bSiw0Dx9eG1TFgn91+LC4Z4s6pxr8v7+Gm8NEG73uptAQrpe7pkEJYDPCZdchgo41M1r38ZGQc/IOJQBfIkYrw==" saltValue="l4HQtqCJTI3nWGJr/rSlaA==" spinCount="100000" sheet="1" objects="1" scenarios="1"/>
  <mergeCells count="2">
    <mergeCell ref="A29:C29"/>
    <mergeCell ref="A28:C28"/>
  </mergeCells>
  <pageMargins left="0.23622047244094491" right="0.23622047244094491" top="1.3950396825396825" bottom="0.74803149606299213" header="0.31496062992125984" footer="0.31496062992125984"/>
  <pageSetup paperSize="9" scale="66" orientation="portrait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Marche à suivre</vt:lpstr>
      <vt:lpstr>Simulation_CPROJ</vt:lpstr>
      <vt:lpstr>Simulation_MME</vt:lpstr>
      <vt:lpstr>Simulation_CECH</vt:lpstr>
      <vt:lpstr>Simulation_CMCH</vt:lpstr>
      <vt:lpstr>Simulation_MCH</vt:lpstr>
      <vt:lpstr>'Marche à suivre'!Zone_d_impression</vt:lpstr>
      <vt:lpstr>Simulation_CECH!Zone_d_impression</vt:lpstr>
      <vt:lpstr>Simulation_CMCH!Zone_d_impression</vt:lpstr>
      <vt:lpstr>Simulation_CPROJ!Zone_d_impression</vt:lpstr>
      <vt:lpstr>Simulation_MCH!Zone_d_impression</vt:lpstr>
      <vt:lpstr>Simulation_MME!Zone_d_impression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Ianni</dc:creator>
  <cp:lastModifiedBy>Michael Martins</cp:lastModifiedBy>
  <cp:lastPrinted>2022-12-14T08:29:31Z</cp:lastPrinted>
  <dcterms:created xsi:type="dcterms:W3CDTF">2016-06-22T08:27:35Z</dcterms:created>
  <dcterms:modified xsi:type="dcterms:W3CDTF">2022-12-14T15:30:26Z</dcterms:modified>
</cp:coreProperties>
</file>